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1.12.2019\"/>
    </mc:Choice>
  </mc:AlternateContent>
  <bookViews>
    <workbookView xWindow="8376" yWindow="0" windowWidth="13128" windowHeight="13716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 s="1"/>
  <c r="D36" i="30"/>
  <c r="D81" i="30" s="1"/>
  <c r="C36" i="30"/>
  <c r="C81" i="30" s="1"/>
  <c r="G57" i="29"/>
  <c r="H57" i="29"/>
  <c r="I57" i="29"/>
  <c r="A56" i="29"/>
  <c r="D9" i="2"/>
  <c r="D10" i="2"/>
  <c r="D11" i="2"/>
</calcChain>
</file>

<file path=xl/sharedStrings.xml><?xml version="1.0" encoding="utf-8"?>
<sst xmlns="http://schemas.openxmlformats.org/spreadsheetml/2006/main" count="305" uniqueCount="193">
  <si>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</si>
  <si>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</si>
  <si>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</si>
  <si>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</si>
  <si>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</si>
  <si>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</si>
  <si>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</si>
  <si>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</si>
  <si>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</si>
  <si>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</si>
  <si>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</si>
  <si>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</si>
  <si>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</si>
  <si>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</si>
  <si>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</si>
  <si>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</si>
  <si>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</si>
  <si>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</si>
  <si>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</si>
  <si>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</si>
  <si>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</si>
  <si>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</si>
  <si>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</si>
  <si>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</si>
  <si>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</si>
  <si>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</si>
  <si>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</si>
  <si>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</si>
  <si>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</si>
  <si>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</si>
  <si>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</si>
  <si>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</si>
  <si>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</si>
  <si>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</si>
  <si>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</si>
  <si>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</si>
  <si>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</si>
  <si>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</si>
  <si>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</si>
  <si>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</si>
  <si>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</si>
  <si>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</si>
  <si>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</si>
  <si>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</si>
  <si>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</si>
  <si>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</si>
  <si>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</si>
  <si>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</si>
  <si>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</si>
  <si>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</si>
  <si>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</si>
  <si>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</si>
  <si>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</si>
  <si>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</si>
  <si>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</si>
  <si>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</si>
  <si>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</si>
  <si>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</si>
  <si>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</si>
  <si>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</si>
  <si>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</si>
  <si>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</si>
  <si>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</si>
  <si>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</si>
  <si>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</si>
  <si>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</si>
  <si>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</si>
  <si>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</si>
  <si>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</si>
  <si>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</si>
  <si>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</si>
  <si>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</si>
  <si>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</si>
  <si>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</si>
  <si>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</si>
  <si>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</si>
  <si>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</si>
  <si>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</si>
  <si>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</si>
  <si>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</si>
  <si>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</si>
  <si>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</si>
  <si>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</si>
  <si>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</si>
  <si>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</si>
  <si>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</si>
  <si>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</si>
  <si>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</si>
  <si>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</si>
  <si>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</si>
  <si>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</si>
  <si>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</si>
  <si>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</si>
  <si>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</si>
  <si>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</si>
  <si>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</si>
  <si>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</si>
  <si>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</si>
  <si>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</si>
  <si>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</si>
  <si>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</si>
  <si>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</si>
  <si>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</si>
  <si>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</si>
  <si>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</si>
  <si>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</si>
  <si>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</si>
  <si>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</si>
  <si>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</si>
  <si>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</si>
  <si>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</si>
  <si>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</si>
  <si>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</si>
  <si>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</si>
  <si>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</si>
  <si>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</si>
  <si>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</si>
  <si>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</si>
  <si>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</si>
  <si>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</si>
  <si>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</si>
  <si>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</si>
  <si>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</si>
  <si>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</si>
  <si>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</si>
  <si>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</si>
  <si>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</si>
  <si>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</si>
  <si>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</si>
  <si>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</si>
  <si>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</si>
  <si>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</si>
  <si>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</si>
  <si>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</si>
  <si>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</si>
  <si>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</si>
  <si>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</si>
  <si>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</si>
  <si>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</si>
  <si>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</si>
  <si>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</si>
  <si>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</si>
  <si>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</si>
  <si>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</si>
  <si>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</si>
  <si>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</si>
  <si>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</si>
  <si>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</si>
  <si>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</si>
  <si>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</si>
  <si>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</si>
  <si>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</si>
  <si>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</si>
  <si>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</si>
  <si>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</si>
  <si>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</si>
  <si>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</si>
  <si>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</si>
  <si>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</si>
  <si>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</si>
  <si>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</si>
  <si>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</si>
  <si>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</si>
  <si>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</si>
  <si>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</si>
  <si>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</si>
  <si>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</si>
  <si>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</si>
  <si>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</si>
  <si>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</si>
  <si>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</si>
  <si>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</si>
  <si>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</si>
  <si>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</si>
  <si>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</si>
  <si>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</si>
  <si>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</si>
  <si>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</si>
  <si>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</si>
  <si>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updatuje se samo, pouze je potreba dat tam v prvnim kvartalu roku novej udaj z konce roku aby se prepocital prumer</t>
  </si>
  <si>
    <t>jednou rocne</t>
  </si>
  <si>
    <t>Údaj kompenzovaný o opravné položky a oprávky</t>
  </si>
  <si>
    <t>Kapitálový požadavek Solvency II (tis. Kč)</t>
  </si>
  <si>
    <t>Solvency II Ratio</t>
  </si>
  <si>
    <t>1-3/2019</t>
  </si>
  <si>
    <t>1-6/2019</t>
  </si>
  <si>
    <t>1-9/2019</t>
  </si>
  <si>
    <t>Ukazatele solventnosti k 31.12.2019</t>
  </si>
  <si>
    <t>Poměrové ukazatele za období 1-12/2019</t>
  </si>
  <si>
    <t>Rozvaha pojišťovny k 31.12.2019</t>
  </si>
  <si>
    <t>v tis. Kč, k 31.12.2019</t>
  </si>
  <si>
    <t>Výkaz zisku a ztráty pojišťovny za 1-12/2019</t>
  </si>
  <si>
    <t>1-12/2019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</si>
</sst>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3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3" fontId="0" fillId="0" borderId="19" xfId="0" applyNumberFormat="1" applyFill="1" applyBorder="1" applyAlignment="1"/>
    <xf numFmtId="9" fontId="0" fillId="0" borderId="20" xfId="89" applyFont="1" applyFill="1" applyBorder="1"/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  <xf numFmtId="3" fontId="1" fillId="0" borderId="0" xfId="191" applyNumberFormat="1" applyFill="1"/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>
      <selection activeCell="B6" sqref="B6"/>
    </sheetView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8" thickBot="1" x14ac:dyDescent="0.3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3">
      <c r="A3" s="110" t="s">
        <v>187</v>
      </c>
      <c r="B3" s="111"/>
      <c r="C3" s="10"/>
      <c r="D3" s="12"/>
      <c r="E3" s="13"/>
      <c r="F3" s="10"/>
      <c r="G3" s="14"/>
      <c r="H3" t="s">
        <v>180</v>
      </c>
    </row>
    <row r="4" spans="1:13" x14ac:dyDescent="0.25">
      <c r="A4" s="19" t="s">
        <v>182</v>
      </c>
      <c r="B4" s="102">
        <v>219333</v>
      </c>
      <c r="C4" s="2"/>
      <c r="D4" s="5"/>
      <c r="E4" s="6"/>
      <c r="F4" s="1"/>
      <c r="G4" s="15"/>
    </row>
    <row r="5" spans="1:13" ht="13.8" thickBot="1" x14ac:dyDescent="0.3">
      <c r="A5" s="20" t="s">
        <v>183</v>
      </c>
      <c r="B5" s="103">
        <v>2.04</v>
      </c>
      <c r="C5" s="2"/>
      <c r="D5" s="2"/>
      <c r="E5" s="2"/>
      <c r="F5" s="2"/>
    </row>
    <row r="6" spans="1:13" x14ac:dyDescent="0.25">
      <c r="A6" s="2"/>
      <c r="B6" s="2"/>
      <c r="C6" s="2"/>
      <c r="D6" s="2"/>
      <c r="E6" s="2"/>
      <c r="F6" s="2"/>
      <c r="G6" s="2"/>
    </row>
    <row r="7" spans="1:13" x14ac:dyDescent="0.25">
      <c r="A7" s="4" t="s">
        <v>188</v>
      </c>
      <c r="B7" s="21"/>
      <c r="C7" s="21"/>
      <c r="D7" s="21"/>
      <c r="E7" s="2"/>
      <c r="F7" s="2"/>
      <c r="G7" s="2"/>
    </row>
    <row r="8" spans="1:13" ht="13.8" thickBot="1" x14ac:dyDescent="0.3">
      <c r="A8" s="21"/>
      <c r="B8" s="21"/>
      <c r="C8" s="21"/>
      <c r="D8" s="98">
        <v>43830</v>
      </c>
      <c r="E8" s="98">
        <v>43738</v>
      </c>
      <c r="F8" s="98">
        <v>43646</v>
      </c>
      <c r="G8" s="98">
        <v>43554</v>
      </c>
    </row>
    <row r="9" spans="1:13" ht="27.75" customHeight="1" x14ac:dyDescent="0.25">
      <c r="A9" s="22" t="s">
        <v>44</v>
      </c>
      <c r="B9" s="106" t="s">
        <v>45</v>
      </c>
      <c r="C9" s="107"/>
      <c r="D9" s="93">
        <f>Rozvaha!E68/((Rozvaha!E58+1874064000)/2)</f>
        <v>-1.1570315293353325E-2</v>
      </c>
      <c r="E9" s="93">
        <v>3.6252344512948645E-3</v>
      </c>
      <c r="F9" s="93">
        <v>1.0537258720894282E-3</v>
      </c>
      <c r="G9" s="23">
        <v>-7.161949955874411E-5</v>
      </c>
      <c r="I9" t="s">
        <v>179</v>
      </c>
    </row>
    <row r="10" spans="1:13" ht="27.75" customHeight="1" x14ac:dyDescent="0.25">
      <c r="A10" s="24" t="s">
        <v>46</v>
      </c>
      <c r="B10" s="108" t="s">
        <v>47</v>
      </c>
      <c r="C10" s="109"/>
      <c r="D10" s="94">
        <f>(Rozvaha!E68)/((Rozvaha!E59+433303000)/2)</f>
        <v>-6.0207221499403524E-2</v>
      </c>
      <c r="E10" s="94">
        <v>1.7586673390143186E-2</v>
      </c>
      <c r="F10" s="94">
        <v>5.0395082840470236E-3</v>
      </c>
      <c r="G10" s="95">
        <v>-3.3725380352413295E-4</v>
      </c>
      <c r="I10" t="s">
        <v>179</v>
      </c>
    </row>
    <row r="11" spans="1:13" ht="88.5" customHeight="1" thickBot="1" x14ac:dyDescent="0.3">
      <c r="A11" s="25" t="s">
        <v>48</v>
      </c>
      <c r="B11" s="104" t="s">
        <v>49</v>
      </c>
      <c r="C11" s="105"/>
      <c r="D11" s="96">
        <f>(Výsledovka!C18+Výsledovka!C27)/Výsledovka!C9*-1</f>
        <v>1.0470906318162205</v>
      </c>
      <c r="E11" s="96">
        <v>1.0776162359577339</v>
      </c>
      <c r="F11" s="96">
        <v>1.1499077114685869</v>
      </c>
      <c r="G11" s="97">
        <v>1.2039154946219226</v>
      </c>
    </row>
    <row r="12" spans="1:13" x14ac:dyDescent="0.25">
      <c r="A12" s="2"/>
      <c r="B12" s="2"/>
      <c r="C12" s="2"/>
      <c r="D12" s="8"/>
      <c r="E12" s="2"/>
      <c r="F12" s="2"/>
      <c r="G12" s="2"/>
    </row>
    <row r="13" spans="1:13" x14ac:dyDescent="0.25">
      <c r="A13" s="2"/>
      <c r="B13" s="2"/>
      <c r="C13" s="2"/>
      <c r="D13" s="8"/>
      <c r="E13" s="2"/>
      <c r="F13" s="2"/>
      <c r="G13" s="2"/>
    </row>
    <row r="14" spans="1:13" ht="13.8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5">
      <c r="A15" s="2"/>
      <c r="B15" s="2"/>
      <c r="C15" s="2"/>
      <c r="D15" s="2"/>
      <c r="E15" s="2"/>
      <c r="F15" s="2"/>
      <c r="G15" s="2"/>
      <c r="J15" s="16"/>
    </row>
    <row r="16" spans="1:13" x14ac:dyDescent="0.25">
      <c r="A16" s="2" t="s">
        <v>52</v>
      </c>
      <c r="B16" s="2"/>
      <c r="C16" s="2"/>
      <c r="D16" s="2"/>
      <c r="E16" s="2"/>
      <c r="F16" s="2"/>
      <c r="G16" s="2"/>
    </row>
    <row r="17" spans="1:7" x14ac:dyDescent="0.25">
      <c r="A17" s="2" t="s">
        <v>53</v>
      </c>
      <c r="B17" s="2"/>
      <c r="C17" s="2"/>
      <c r="D17" s="2"/>
      <c r="E17" s="2"/>
      <c r="F17" s="2"/>
      <c r="G17" s="2"/>
    </row>
    <row r="18" spans="1:7" x14ac:dyDescent="0.25">
      <c r="A18" s="2" t="s">
        <v>54</v>
      </c>
      <c r="B18" s="2"/>
      <c r="C18" s="2"/>
      <c r="D18" s="2"/>
      <c r="E18" s="2"/>
      <c r="F18" s="2"/>
      <c r="G18" s="2"/>
    </row>
    <row r="19" spans="1:7" x14ac:dyDescent="0.25">
      <c r="A19" s="2" t="s">
        <v>55</v>
      </c>
      <c r="B19" s="2"/>
      <c r="C19" s="2"/>
      <c r="D19" s="2"/>
      <c r="E19" s="2"/>
      <c r="F19" s="2"/>
      <c r="G19" s="2"/>
    </row>
    <row r="23" spans="1:7" x14ac:dyDescent="0.25">
      <c r="B23" s="17"/>
      <c r="D23" s="17"/>
    </row>
    <row r="24" spans="1:7" x14ac:dyDescent="0.25">
      <c r="B24" s="17"/>
      <c r="D24" s="17"/>
    </row>
    <row r="25" spans="1:7" x14ac:dyDescent="0.25">
      <c r="C25" s="17"/>
    </row>
    <row r="80" spans="1:5" x14ac:dyDescent="0.25">
      <c r="A80" s="7"/>
      <c r="B80" s="7"/>
      <c r="C80" s="7"/>
      <c r="D80" s="7"/>
      <c r="E80" s="7"/>
    </row>
    <row r="144" spans="1:1" x14ac:dyDescent="0.25">
      <c r="A144" s="9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G6" sqref="G6:I6"/>
    </sheetView>
  </sheetViews>
  <sheetFormatPr defaultColWidth="9.109375" defaultRowHeight="13.2" x14ac:dyDescent="0.25"/>
  <cols>
    <col min="1" max="1" width="52.5546875" style="27" bestFit="1" customWidth="1"/>
    <col min="2" max="2" width="4.6640625" style="27" customWidth="1"/>
    <col min="3" max="5" width="16.44140625" style="27" customWidth="1"/>
    <col min="6" max="6" width="12" customWidth="1"/>
    <col min="7" max="7" width="14.33203125" style="27" customWidth="1"/>
    <col min="8" max="8" width="15.109375" style="27" customWidth="1"/>
    <col min="9" max="9" width="14.6640625" style="77" customWidth="1"/>
    <col min="10" max="11" width="9.109375" style="27"/>
    <col min="12" max="12" width="12.109375" style="27" bestFit="1" customWidth="1"/>
    <col min="13" max="257" width="9.109375" style="27"/>
    <col min="258" max="258" width="52.5546875" style="27" bestFit="1" customWidth="1"/>
    <col min="259" max="259" width="4.6640625" style="27" customWidth="1"/>
    <col min="260" max="262" width="16.44140625" style="27" customWidth="1"/>
    <col min="263" max="513" width="9.109375" style="27"/>
    <col min="514" max="514" width="52.5546875" style="27" bestFit="1" customWidth="1"/>
    <col min="515" max="515" width="4.6640625" style="27" customWidth="1"/>
    <col min="516" max="518" width="16.44140625" style="27" customWidth="1"/>
    <col min="519" max="769" width="9.109375" style="27"/>
    <col min="770" max="770" width="52.5546875" style="27" bestFit="1" customWidth="1"/>
    <col min="771" max="771" width="4.6640625" style="27" customWidth="1"/>
    <col min="772" max="774" width="16.44140625" style="27" customWidth="1"/>
    <col min="775" max="1025" width="9.109375" style="27"/>
    <col min="1026" max="1026" width="52.5546875" style="27" bestFit="1" customWidth="1"/>
    <col min="1027" max="1027" width="4.6640625" style="27" customWidth="1"/>
    <col min="1028" max="1030" width="16.44140625" style="27" customWidth="1"/>
    <col min="1031" max="1281" width="9.109375" style="27"/>
    <col min="1282" max="1282" width="52.5546875" style="27" bestFit="1" customWidth="1"/>
    <col min="1283" max="1283" width="4.6640625" style="27" customWidth="1"/>
    <col min="1284" max="1286" width="16.44140625" style="27" customWidth="1"/>
    <col min="1287" max="1537" width="9.109375" style="27"/>
    <col min="1538" max="1538" width="52.5546875" style="27" bestFit="1" customWidth="1"/>
    <col min="1539" max="1539" width="4.6640625" style="27" customWidth="1"/>
    <col min="1540" max="1542" width="16.44140625" style="27" customWidth="1"/>
    <col min="1543" max="1793" width="9.109375" style="27"/>
    <col min="1794" max="1794" width="52.5546875" style="27" bestFit="1" customWidth="1"/>
    <col min="1795" max="1795" width="4.6640625" style="27" customWidth="1"/>
    <col min="1796" max="1798" width="16.44140625" style="27" customWidth="1"/>
    <col min="1799" max="2049" width="9.109375" style="27"/>
    <col min="2050" max="2050" width="52.5546875" style="27" bestFit="1" customWidth="1"/>
    <col min="2051" max="2051" width="4.6640625" style="27" customWidth="1"/>
    <col min="2052" max="2054" width="16.44140625" style="27" customWidth="1"/>
    <col min="2055" max="2305" width="9.109375" style="27"/>
    <col min="2306" max="2306" width="52.5546875" style="27" bestFit="1" customWidth="1"/>
    <col min="2307" max="2307" width="4.6640625" style="27" customWidth="1"/>
    <col min="2308" max="2310" width="16.44140625" style="27" customWidth="1"/>
    <col min="2311" max="2561" width="9.109375" style="27"/>
    <col min="2562" max="2562" width="52.5546875" style="27" bestFit="1" customWidth="1"/>
    <col min="2563" max="2563" width="4.6640625" style="27" customWidth="1"/>
    <col min="2564" max="2566" width="16.44140625" style="27" customWidth="1"/>
    <col min="2567" max="2817" width="9.109375" style="27"/>
    <col min="2818" max="2818" width="52.5546875" style="27" bestFit="1" customWidth="1"/>
    <col min="2819" max="2819" width="4.6640625" style="27" customWidth="1"/>
    <col min="2820" max="2822" width="16.44140625" style="27" customWidth="1"/>
    <col min="2823" max="3073" width="9.109375" style="27"/>
    <col min="3074" max="3074" width="52.5546875" style="27" bestFit="1" customWidth="1"/>
    <col min="3075" max="3075" width="4.6640625" style="27" customWidth="1"/>
    <col min="3076" max="3078" width="16.44140625" style="27" customWidth="1"/>
    <col min="3079" max="3329" width="9.109375" style="27"/>
    <col min="3330" max="3330" width="52.5546875" style="27" bestFit="1" customWidth="1"/>
    <col min="3331" max="3331" width="4.6640625" style="27" customWidth="1"/>
    <col min="3332" max="3334" width="16.44140625" style="27" customWidth="1"/>
    <col min="3335" max="3585" width="9.109375" style="27"/>
    <col min="3586" max="3586" width="52.5546875" style="27" bestFit="1" customWidth="1"/>
    <col min="3587" max="3587" width="4.6640625" style="27" customWidth="1"/>
    <col min="3588" max="3590" width="16.44140625" style="27" customWidth="1"/>
    <col min="3591" max="3841" width="9.109375" style="27"/>
    <col min="3842" max="3842" width="52.5546875" style="27" bestFit="1" customWidth="1"/>
    <col min="3843" max="3843" width="4.6640625" style="27" customWidth="1"/>
    <col min="3844" max="3846" width="16.44140625" style="27" customWidth="1"/>
    <col min="3847" max="4097" width="9.109375" style="27"/>
    <col min="4098" max="4098" width="52.5546875" style="27" bestFit="1" customWidth="1"/>
    <col min="4099" max="4099" width="4.6640625" style="27" customWidth="1"/>
    <col min="4100" max="4102" width="16.44140625" style="27" customWidth="1"/>
    <col min="4103" max="4353" width="9.109375" style="27"/>
    <col min="4354" max="4354" width="52.5546875" style="27" bestFit="1" customWidth="1"/>
    <col min="4355" max="4355" width="4.6640625" style="27" customWidth="1"/>
    <col min="4356" max="4358" width="16.44140625" style="27" customWidth="1"/>
    <col min="4359" max="4609" width="9.109375" style="27"/>
    <col min="4610" max="4610" width="52.5546875" style="27" bestFit="1" customWidth="1"/>
    <col min="4611" max="4611" width="4.6640625" style="27" customWidth="1"/>
    <col min="4612" max="4614" width="16.44140625" style="27" customWidth="1"/>
    <col min="4615" max="4865" width="9.109375" style="27"/>
    <col min="4866" max="4866" width="52.5546875" style="27" bestFit="1" customWidth="1"/>
    <col min="4867" max="4867" width="4.6640625" style="27" customWidth="1"/>
    <col min="4868" max="4870" width="16.44140625" style="27" customWidth="1"/>
    <col min="4871" max="5121" width="9.109375" style="27"/>
    <col min="5122" max="5122" width="52.5546875" style="27" bestFit="1" customWidth="1"/>
    <col min="5123" max="5123" width="4.6640625" style="27" customWidth="1"/>
    <col min="5124" max="5126" width="16.44140625" style="27" customWidth="1"/>
    <col min="5127" max="5377" width="9.109375" style="27"/>
    <col min="5378" max="5378" width="52.5546875" style="27" bestFit="1" customWidth="1"/>
    <col min="5379" max="5379" width="4.6640625" style="27" customWidth="1"/>
    <col min="5380" max="5382" width="16.44140625" style="27" customWidth="1"/>
    <col min="5383" max="5633" width="9.109375" style="27"/>
    <col min="5634" max="5634" width="52.5546875" style="27" bestFit="1" customWidth="1"/>
    <col min="5635" max="5635" width="4.6640625" style="27" customWidth="1"/>
    <col min="5636" max="5638" width="16.44140625" style="27" customWidth="1"/>
    <col min="5639" max="5889" width="9.109375" style="27"/>
    <col min="5890" max="5890" width="52.5546875" style="27" bestFit="1" customWidth="1"/>
    <col min="5891" max="5891" width="4.6640625" style="27" customWidth="1"/>
    <col min="5892" max="5894" width="16.44140625" style="27" customWidth="1"/>
    <col min="5895" max="6145" width="9.109375" style="27"/>
    <col min="6146" max="6146" width="52.5546875" style="27" bestFit="1" customWidth="1"/>
    <col min="6147" max="6147" width="4.6640625" style="27" customWidth="1"/>
    <col min="6148" max="6150" width="16.44140625" style="27" customWidth="1"/>
    <col min="6151" max="6401" width="9.109375" style="27"/>
    <col min="6402" max="6402" width="52.5546875" style="27" bestFit="1" customWidth="1"/>
    <col min="6403" max="6403" width="4.6640625" style="27" customWidth="1"/>
    <col min="6404" max="6406" width="16.44140625" style="27" customWidth="1"/>
    <col min="6407" max="6657" width="9.109375" style="27"/>
    <col min="6658" max="6658" width="52.5546875" style="27" bestFit="1" customWidth="1"/>
    <col min="6659" max="6659" width="4.6640625" style="27" customWidth="1"/>
    <col min="6660" max="6662" width="16.44140625" style="27" customWidth="1"/>
    <col min="6663" max="6913" width="9.109375" style="27"/>
    <col min="6914" max="6914" width="52.5546875" style="27" bestFit="1" customWidth="1"/>
    <col min="6915" max="6915" width="4.6640625" style="27" customWidth="1"/>
    <col min="6916" max="6918" width="16.44140625" style="27" customWidth="1"/>
    <col min="6919" max="7169" width="9.109375" style="27"/>
    <col min="7170" max="7170" width="52.5546875" style="27" bestFit="1" customWidth="1"/>
    <col min="7171" max="7171" width="4.6640625" style="27" customWidth="1"/>
    <col min="7172" max="7174" width="16.44140625" style="27" customWidth="1"/>
    <col min="7175" max="7425" width="9.109375" style="27"/>
    <col min="7426" max="7426" width="52.5546875" style="27" bestFit="1" customWidth="1"/>
    <col min="7427" max="7427" width="4.6640625" style="27" customWidth="1"/>
    <col min="7428" max="7430" width="16.44140625" style="27" customWidth="1"/>
    <col min="7431" max="7681" width="9.109375" style="27"/>
    <col min="7682" max="7682" width="52.5546875" style="27" bestFit="1" customWidth="1"/>
    <col min="7683" max="7683" width="4.6640625" style="27" customWidth="1"/>
    <col min="7684" max="7686" width="16.44140625" style="27" customWidth="1"/>
    <col min="7687" max="7937" width="9.109375" style="27"/>
    <col min="7938" max="7938" width="52.5546875" style="27" bestFit="1" customWidth="1"/>
    <col min="7939" max="7939" width="4.6640625" style="27" customWidth="1"/>
    <col min="7940" max="7942" width="16.44140625" style="27" customWidth="1"/>
    <col min="7943" max="8193" width="9.109375" style="27"/>
    <col min="8194" max="8194" width="52.5546875" style="27" bestFit="1" customWidth="1"/>
    <col min="8195" max="8195" width="4.6640625" style="27" customWidth="1"/>
    <col min="8196" max="8198" width="16.44140625" style="27" customWidth="1"/>
    <col min="8199" max="8449" width="9.109375" style="27"/>
    <col min="8450" max="8450" width="52.5546875" style="27" bestFit="1" customWidth="1"/>
    <col min="8451" max="8451" width="4.6640625" style="27" customWidth="1"/>
    <col min="8452" max="8454" width="16.44140625" style="27" customWidth="1"/>
    <col min="8455" max="8705" width="9.109375" style="27"/>
    <col min="8706" max="8706" width="52.5546875" style="27" bestFit="1" customWidth="1"/>
    <col min="8707" max="8707" width="4.6640625" style="27" customWidth="1"/>
    <col min="8708" max="8710" width="16.44140625" style="27" customWidth="1"/>
    <col min="8711" max="8961" width="9.109375" style="27"/>
    <col min="8962" max="8962" width="52.5546875" style="27" bestFit="1" customWidth="1"/>
    <col min="8963" max="8963" width="4.6640625" style="27" customWidth="1"/>
    <col min="8964" max="8966" width="16.44140625" style="27" customWidth="1"/>
    <col min="8967" max="9217" width="9.109375" style="27"/>
    <col min="9218" max="9218" width="52.5546875" style="27" bestFit="1" customWidth="1"/>
    <col min="9219" max="9219" width="4.6640625" style="27" customWidth="1"/>
    <col min="9220" max="9222" width="16.44140625" style="27" customWidth="1"/>
    <col min="9223" max="9473" width="9.109375" style="27"/>
    <col min="9474" max="9474" width="52.5546875" style="27" bestFit="1" customWidth="1"/>
    <col min="9475" max="9475" width="4.6640625" style="27" customWidth="1"/>
    <col min="9476" max="9478" width="16.44140625" style="27" customWidth="1"/>
    <col min="9479" max="9729" width="9.109375" style="27"/>
    <col min="9730" max="9730" width="52.5546875" style="27" bestFit="1" customWidth="1"/>
    <col min="9731" max="9731" width="4.6640625" style="27" customWidth="1"/>
    <col min="9732" max="9734" width="16.44140625" style="27" customWidth="1"/>
    <col min="9735" max="9985" width="9.109375" style="27"/>
    <col min="9986" max="9986" width="52.5546875" style="27" bestFit="1" customWidth="1"/>
    <col min="9987" max="9987" width="4.6640625" style="27" customWidth="1"/>
    <col min="9988" max="9990" width="16.44140625" style="27" customWidth="1"/>
    <col min="9991" max="10241" width="9.109375" style="27"/>
    <col min="10242" max="10242" width="52.5546875" style="27" bestFit="1" customWidth="1"/>
    <col min="10243" max="10243" width="4.6640625" style="27" customWidth="1"/>
    <col min="10244" max="10246" width="16.44140625" style="27" customWidth="1"/>
    <col min="10247" max="10497" width="9.109375" style="27"/>
    <col min="10498" max="10498" width="52.5546875" style="27" bestFit="1" customWidth="1"/>
    <col min="10499" max="10499" width="4.6640625" style="27" customWidth="1"/>
    <col min="10500" max="10502" width="16.44140625" style="27" customWidth="1"/>
    <col min="10503" max="10753" width="9.109375" style="27"/>
    <col min="10754" max="10754" width="52.5546875" style="27" bestFit="1" customWidth="1"/>
    <col min="10755" max="10755" width="4.6640625" style="27" customWidth="1"/>
    <col min="10756" max="10758" width="16.44140625" style="27" customWidth="1"/>
    <col min="10759" max="11009" width="9.109375" style="27"/>
    <col min="11010" max="11010" width="52.5546875" style="27" bestFit="1" customWidth="1"/>
    <col min="11011" max="11011" width="4.6640625" style="27" customWidth="1"/>
    <col min="11012" max="11014" width="16.44140625" style="27" customWidth="1"/>
    <col min="11015" max="11265" width="9.109375" style="27"/>
    <col min="11266" max="11266" width="52.5546875" style="27" bestFit="1" customWidth="1"/>
    <col min="11267" max="11267" width="4.6640625" style="27" customWidth="1"/>
    <col min="11268" max="11270" width="16.44140625" style="27" customWidth="1"/>
    <col min="11271" max="11521" width="9.109375" style="27"/>
    <col min="11522" max="11522" width="52.5546875" style="27" bestFit="1" customWidth="1"/>
    <col min="11523" max="11523" width="4.6640625" style="27" customWidth="1"/>
    <col min="11524" max="11526" width="16.44140625" style="27" customWidth="1"/>
    <col min="11527" max="11777" width="9.109375" style="27"/>
    <col min="11778" max="11778" width="52.5546875" style="27" bestFit="1" customWidth="1"/>
    <col min="11779" max="11779" width="4.6640625" style="27" customWidth="1"/>
    <col min="11780" max="11782" width="16.44140625" style="27" customWidth="1"/>
    <col min="11783" max="12033" width="9.109375" style="27"/>
    <col min="12034" max="12034" width="52.5546875" style="27" bestFit="1" customWidth="1"/>
    <col min="12035" max="12035" width="4.6640625" style="27" customWidth="1"/>
    <col min="12036" max="12038" width="16.44140625" style="27" customWidth="1"/>
    <col min="12039" max="12289" width="9.109375" style="27"/>
    <col min="12290" max="12290" width="52.5546875" style="27" bestFit="1" customWidth="1"/>
    <col min="12291" max="12291" width="4.6640625" style="27" customWidth="1"/>
    <col min="12292" max="12294" width="16.44140625" style="27" customWidth="1"/>
    <col min="12295" max="12545" width="9.109375" style="27"/>
    <col min="12546" max="12546" width="52.5546875" style="27" bestFit="1" customWidth="1"/>
    <col min="12547" max="12547" width="4.6640625" style="27" customWidth="1"/>
    <col min="12548" max="12550" width="16.44140625" style="27" customWidth="1"/>
    <col min="12551" max="12801" width="9.109375" style="27"/>
    <col min="12802" max="12802" width="52.5546875" style="27" bestFit="1" customWidth="1"/>
    <col min="12803" max="12803" width="4.6640625" style="27" customWidth="1"/>
    <col min="12804" max="12806" width="16.44140625" style="27" customWidth="1"/>
    <col min="12807" max="13057" width="9.109375" style="27"/>
    <col min="13058" max="13058" width="52.5546875" style="27" bestFit="1" customWidth="1"/>
    <col min="13059" max="13059" width="4.6640625" style="27" customWidth="1"/>
    <col min="13060" max="13062" width="16.44140625" style="27" customWidth="1"/>
    <col min="13063" max="13313" width="9.109375" style="27"/>
    <col min="13314" max="13314" width="52.5546875" style="27" bestFit="1" customWidth="1"/>
    <col min="13315" max="13315" width="4.6640625" style="27" customWidth="1"/>
    <col min="13316" max="13318" width="16.44140625" style="27" customWidth="1"/>
    <col min="13319" max="13569" width="9.109375" style="27"/>
    <col min="13570" max="13570" width="52.5546875" style="27" bestFit="1" customWidth="1"/>
    <col min="13571" max="13571" width="4.6640625" style="27" customWidth="1"/>
    <col min="13572" max="13574" width="16.44140625" style="27" customWidth="1"/>
    <col min="13575" max="13825" width="9.109375" style="27"/>
    <col min="13826" max="13826" width="52.5546875" style="27" bestFit="1" customWidth="1"/>
    <col min="13827" max="13827" width="4.6640625" style="27" customWidth="1"/>
    <col min="13828" max="13830" width="16.44140625" style="27" customWidth="1"/>
    <col min="13831" max="14081" width="9.109375" style="27"/>
    <col min="14082" max="14082" width="52.5546875" style="27" bestFit="1" customWidth="1"/>
    <col min="14083" max="14083" width="4.6640625" style="27" customWidth="1"/>
    <col min="14084" max="14086" width="16.44140625" style="27" customWidth="1"/>
    <col min="14087" max="14337" width="9.109375" style="27"/>
    <col min="14338" max="14338" width="52.5546875" style="27" bestFit="1" customWidth="1"/>
    <col min="14339" max="14339" width="4.6640625" style="27" customWidth="1"/>
    <col min="14340" max="14342" width="16.44140625" style="27" customWidth="1"/>
    <col min="14343" max="14593" width="9.109375" style="27"/>
    <col min="14594" max="14594" width="52.5546875" style="27" bestFit="1" customWidth="1"/>
    <col min="14595" max="14595" width="4.6640625" style="27" customWidth="1"/>
    <col min="14596" max="14598" width="16.44140625" style="27" customWidth="1"/>
    <col min="14599" max="14849" width="9.109375" style="27"/>
    <col min="14850" max="14850" width="52.5546875" style="27" bestFit="1" customWidth="1"/>
    <col min="14851" max="14851" width="4.6640625" style="27" customWidth="1"/>
    <col min="14852" max="14854" width="16.44140625" style="27" customWidth="1"/>
    <col min="14855" max="15105" width="9.109375" style="27"/>
    <col min="15106" max="15106" width="52.5546875" style="27" bestFit="1" customWidth="1"/>
    <col min="15107" max="15107" width="4.6640625" style="27" customWidth="1"/>
    <col min="15108" max="15110" width="16.44140625" style="27" customWidth="1"/>
    <col min="15111" max="15361" width="9.109375" style="27"/>
    <col min="15362" max="15362" width="52.5546875" style="27" bestFit="1" customWidth="1"/>
    <col min="15363" max="15363" width="4.6640625" style="27" customWidth="1"/>
    <col min="15364" max="15366" width="16.44140625" style="27" customWidth="1"/>
    <col min="15367" max="15617" width="9.109375" style="27"/>
    <col min="15618" max="15618" width="52.5546875" style="27" bestFit="1" customWidth="1"/>
    <col min="15619" max="15619" width="4.6640625" style="27" customWidth="1"/>
    <col min="15620" max="15622" width="16.44140625" style="27" customWidth="1"/>
    <col min="15623" max="15873" width="9.109375" style="27"/>
    <col min="15874" max="15874" width="52.5546875" style="27" bestFit="1" customWidth="1"/>
    <col min="15875" max="15875" width="4.6640625" style="27" customWidth="1"/>
    <col min="15876" max="15878" width="16.44140625" style="27" customWidth="1"/>
    <col min="15879" max="16129" width="9.109375" style="27"/>
    <col min="16130" max="16130" width="52.5546875" style="27" bestFit="1" customWidth="1"/>
    <col min="16131" max="16131" width="4.6640625" style="27" customWidth="1"/>
    <col min="16132" max="16134" width="16.44140625" style="27" customWidth="1"/>
    <col min="16135" max="16384" width="9.109375" style="27"/>
  </cols>
  <sheetData>
    <row r="1" spans="1:10" ht="13.8" x14ac:dyDescent="0.25">
      <c r="A1" s="26" t="s">
        <v>189</v>
      </c>
      <c r="E1" s="28"/>
    </row>
    <row r="2" spans="1:10" x14ac:dyDescent="0.25">
      <c r="A2" s="29" t="s">
        <v>59</v>
      </c>
      <c r="E2" s="28"/>
    </row>
    <row r="3" spans="1:10" x14ac:dyDescent="0.25">
      <c r="A3" s="30"/>
      <c r="E3" s="28"/>
    </row>
    <row r="4" spans="1:10" x14ac:dyDescent="0.25">
      <c r="A4" s="29" t="s">
        <v>57</v>
      </c>
      <c r="B4" s="31"/>
      <c r="C4" s="31"/>
      <c r="D4" s="32"/>
      <c r="E4" s="33"/>
    </row>
    <row r="5" spans="1:10" x14ac:dyDescent="0.25">
      <c r="A5" s="34"/>
      <c r="B5" s="31"/>
      <c r="C5" s="31"/>
      <c r="D5" s="32"/>
      <c r="E5" s="33"/>
    </row>
    <row r="6" spans="1:10" x14ac:dyDescent="0.25">
      <c r="A6" s="35" t="s">
        <v>60</v>
      </c>
      <c r="G6" s="68"/>
      <c r="H6" s="68"/>
      <c r="I6" s="112"/>
    </row>
    <row r="7" spans="1:10" ht="45.6" x14ac:dyDescent="0.25">
      <c r="A7" s="36" t="s">
        <v>190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181</v>
      </c>
      <c r="I7" s="37" t="s">
        <v>181</v>
      </c>
    </row>
    <row r="8" spans="1:10" x14ac:dyDescent="0.25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43738</v>
      </c>
      <c r="H8" s="99">
        <v>43646</v>
      </c>
      <c r="I8" s="99">
        <v>43554</v>
      </c>
    </row>
    <row r="9" spans="1:10" x14ac:dyDescent="0.25">
      <c r="A9" s="38" t="s">
        <v>65</v>
      </c>
      <c r="B9" s="40">
        <v>1</v>
      </c>
      <c r="C9" s="41">
        <v>2690141565.3813815</v>
      </c>
      <c r="D9" s="41">
        <v>18393737.84</v>
      </c>
      <c r="E9" s="41">
        <v>2671747827.5413814</v>
      </c>
      <c r="G9" s="41">
        <v>2530190012.4089141</v>
      </c>
      <c r="H9" s="41">
        <v>2440582189.23</v>
      </c>
      <c r="I9" s="41">
        <v>2362768732.5500002</v>
      </c>
      <c r="J9" s="42"/>
    </row>
    <row r="10" spans="1:10" x14ac:dyDescent="0.25">
      <c r="A10" s="38" t="s">
        <v>0</v>
      </c>
      <c r="B10" s="40">
        <v>2</v>
      </c>
      <c r="C10" s="41">
        <v>0</v>
      </c>
      <c r="D10" s="43"/>
      <c r="E10" s="43"/>
      <c r="G10" s="43"/>
      <c r="H10" s="43"/>
      <c r="I10" s="43"/>
      <c r="J10" s="42"/>
    </row>
    <row r="11" spans="1:10" x14ac:dyDescent="0.25">
      <c r="A11" s="38" t="s">
        <v>1</v>
      </c>
      <c r="B11" s="40">
        <v>3</v>
      </c>
      <c r="C11" s="41">
        <v>18400793.239999998</v>
      </c>
      <c r="D11" s="44">
        <v>18393737.84</v>
      </c>
      <c r="E11" s="44">
        <v>7055.3999999985099</v>
      </c>
      <c r="G11" s="44">
        <v>17873.35000000149</v>
      </c>
      <c r="H11" s="44">
        <v>66114.78</v>
      </c>
      <c r="I11" s="44">
        <v>94720.2</v>
      </c>
      <c r="J11" s="45"/>
    </row>
    <row r="12" spans="1:10" x14ac:dyDescent="0.25">
      <c r="A12" s="38" t="s">
        <v>66</v>
      </c>
      <c r="B12" s="40">
        <v>4</v>
      </c>
      <c r="C12" s="41"/>
      <c r="D12" s="43"/>
      <c r="E12" s="43"/>
      <c r="G12" s="43"/>
      <c r="H12" s="43"/>
      <c r="I12" s="43"/>
    </row>
    <row r="13" spans="1:10" x14ac:dyDescent="0.25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5">
      <c r="A14" s="38" t="s">
        <v>2</v>
      </c>
      <c r="B14" s="40">
        <v>6</v>
      </c>
      <c r="C14" s="41">
        <v>1744717905.2813811</v>
      </c>
      <c r="D14" s="41">
        <v>0</v>
      </c>
      <c r="E14" s="41">
        <v>1744717905.2813811</v>
      </c>
      <c r="G14" s="41">
        <v>1735730065.3689139</v>
      </c>
      <c r="H14" s="41">
        <v>1754263183.6600001</v>
      </c>
      <c r="I14" s="41">
        <v>1741812456.3200002</v>
      </c>
    </row>
    <row r="15" spans="1:10" x14ac:dyDescent="0.25">
      <c r="A15" s="38" t="s">
        <v>68</v>
      </c>
      <c r="B15" s="40">
        <v>7</v>
      </c>
      <c r="C15" s="41"/>
      <c r="D15" s="43"/>
      <c r="E15" s="43"/>
      <c r="G15" s="43"/>
      <c r="H15" s="43"/>
      <c r="I15" s="43"/>
    </row>
    <row r="16" spans="1:10" x14ac:dyDescent="0.25">
      <c r="A16" s="38" t="s">
        <v>69</v>
      </c>
      <c r="B16" s="40">
        <v>8</v>
      </c>
      <c r="C16" s="41"/>
      <c r="D16" s="43"/>
      <c r="E16" s="43"/>
      <c r="G16" s="43"/>
      <c r="H16" s="43"/>
      <c r="I16" s="43"/>
    </row>
    <row r="17" spans="1:9" x14ac:dyDescent="0.25">
      <c r="A17" s="38" t="s">
        <v>3</v>
      </c>
      <c r="B17" s="40">
        <v>9</v>
      </c>
      <c r="C17" s="41">
        <v>270250</v>
      </c>
      <c r="D17" s="41">
        <v>0</v>
      </c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5">
      <c r="A18" s="38" t="s">
        <v>4</v>
      </c>
      <c r="B18" s="40">
        <v>10</v>
      </c>
      <c r="C18" s="41">
        <v>270250</v>
      </c>
      <c r="D18" s="43"/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5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5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5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5">
      <c r="A22" s="38" t="s">
        <v>6</v>
      </c>
      <c r="B22" s="40">
        <v>14</v>
      </c>
      <c r="C22" s="41">
        <v>1744447655.2813811</v>
      </c>
      <c r="D22" s="41">
        <v>0</v>
      </c>
      <c r="E22" s="41">
        <v>1744447655.2813811</v>
      </c>
      <c r="G22" s="41">
        <v>1735459815.3689139</v>
      </c>
      <c r="H22" s="41">
        <v>1753992933.6600001</v>
      </c>
      <c r="I22" s="41">
        <v>1741542206.3200002</v>
      </c>
    </row>
    <row r="23" spans="1:9" x14ac:dyDescent="0.25">
      <c r="A23" s="38" t="s">
        <v>72</v>
      </c>
      <c r="B23" s="40">
        <v>15</v>
      </c>
      <c r="C23" s="41">
        <v>5256495.32</v>
      </c>
      <c r="D23" s="43"/>
      <c r="E23" s="43">
        <v>5256495.32</v>
      </c>
      <c r="G23" s="43">
        <v>4976635.07</v>
      </c>
      <c r="H23" s="43">
        <v>5169498.87</v>
      </c>
      <c r="I23" s="43">
        <v>6533327.6600000001</v>
      </c>
    </row>
    <row r="24" spans="1:9" x14ac:dyDescent="0.25">
      <c r="A24" s="38" t="s">
        <v>73</v>
      </c>
      <c r="B24" s="40">
        <v>16</v>
      </c>
      <c r="C24" s="41">
        <v>1738827105.3013811</v>
      </c>
      <c r="D24" s="41">
        <v>0</v>
      </c>
      <c r="E24" s="41">
        <v>1738827105.3013811</v>
      </c>
      <c r="G24" s="41">
        <v>1730119125.6389139</v>
      </c>
      <c r="H24" s="41">
        <v>1753358629</v>
      </c>
      <c r="I24" s="41">
        <v>1734644824</v>
      </c>
    </row>
    <row r="25" spans="1:9" x14ac:dyDescent="0.25">
      <c r="A25" s="46" t="s">
        <v>74</v>
      </c>
      <c r="B25" s="40">
        <v>17</v>
      </c>
      <c r="C25" s="47">
        <v>180092952.77454546</v>
      </c>
      <c r="D25" s="48"/>
      <c r="E25" s="48">
        <v>180092952.77454546</v>
      </c>
      <c r="G25" s="48">
        <v>178365794.44454545</v>
      </c>
      <c r="H25" s="48">
        <v>177750881</v>
      </c>
      <c r="I25" s="48">
        <v>178747287</v>
      </c>
    </row>
    <row r="26" spans="1:9" x14ac:dyDescent="0.25">
      <c r="A26" s="46" t="s">
        <v>75</v>
      </c>
      <c r="B26" s="40">
        <v>18</v>
      </c>
      <c r="C26" s="47">
        <v>1558734152.5268357</v>
      </c>
      <c r="D26" s="48"/>
      <c r="E26" s="48">
        <v>1558734152.5268357</v>
      </c>
      <c r="G26" s="48">
        <v>1551753331.1943684</v>
      </c>
      <c r="H26" s="48">
        <v>1575607748</v>
      </c>
      <c r="I26" s="48">
        <v>1555897537</v>
      </c>
    </row>
    <row r="27" spans="1:9" x14ac:dyDescent="0.25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5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5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5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5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364054.66</v>
      </c>
      <c r="H31" s="43">
        <v>364054.66</v>
      </c>
      <c r="I31" s="43">
        <v>364054.66</v>
      </c>
    </row>
    <row r="32" spans="1:9" x14ac:dyDescent="0.25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5">
      <c r="A33" s="38" t="s">
        <v>78</v>
      </c>
      <c r="B33" s="40">
        <v>25</v>
      </c>
      <c r="C33" s="41">
        <v>160193719.71000001</v>
      </c>
      <c r="D33" s="43"/>
      <c r="E33" s="43">
        <v>160193719.71000001</v>
      </c>
      <c r="G33" s="43">
        <v>150386620.71000001</v>
      </c>
      <c r="H33" s="43">
        <v>140175472.71000001</v>
      </c>
      <c r="I33" s="43">
        <v>130217432.70999999</v>
      </c>
    </row>
    <row r="34" spans="1:9" x14ac:dyDescent="0.25">
      <c r="A34" s="38" t="s">
        <v>11</v>
      </c>
      <c r="B34" s="40">
        <v>26</v>
      </c>
      <c r="C34" s="41">
        <v>24012870.859999999</v>
      </c>
      <c r="D34" s="41">
        <v>0</v>
      </c>
      <c r="E34" s="41">
        <v>24012870.859999999</v>
      </c>
      <c r="G34" s="41">
        <v>20635980.449999999</v>
      </c>
      <c r="H34" s="41">
        <v>8973523.4199999999</v>
      </c>
      <c r="I34" s="41">
        <v>12421586.460000001</v>
      </c>
    </row>
    <row r="35" spans="1:9" x14ac:dyDescent="0.25">
      <c r="A35" s="38" t="s">
        <v>79</v>
      </c>
      <c r="B35" s="40">
        <v>27</v>
      </c>
      <c r="C35" s="41">
        <v>14363335.619999997</v>
      </c>
      <c r="D35" s="41">
        <v>0</v>
      </c>
      <c r="E35" s="41">
        <v>14363335.619999997</v>
      </c>
      <c r="G35" s="41">
        <v>15961925.060000001</v>
      </c>
      <c r="H35" s="41">
        <v>4574466.63</v>
      </c>
      <c r="I35" s="41">
        <v>7538262.9900000002</v>
      </c>
    </row>
    <row r="36" spans="1:9" x14ac:dyDescent="0.25">
      <c r="A36" s="38" t="s">
        <v>80</v>
      </c>
      <c r="B36" s="40">
        <v>28</v>
      </c>
      <c r="C36" s="41">
        <v>12718599.489999998</v>
      </c>
      <c r="D36" s="43"/>
      <c r="E36" s="43">
        <v>12718599.489999998</v>
      </c>
      <c r="G36" s="43">
        <v>14917668.93</v>
      </c>
      <c r="H36" s="43">
        <v>3417089.79</v>
      </c>
      <c r="I36" s="43">
        <v>6400886.1500000004</v>
      </c>
    </row>
    <row r="37" spans="1:9" x14ac:dyDescent="0.25">
      <c r="A37" s="38" t="s">
        <v>81</v>
      </c>
      <c r="B37" s="40">
        <v>29</v>
      </c>
      <c r="C37" s="41">
        <v>1644736.13</v>
      </c>
      <c r="D37" s="43"/>
      <c r="E37" s="43">
        <v>1644736.13</v>
      </c>
      <c r="G37" s="43">
        <v>1044256.13</v>
      </c>
      <c r="H37" s="43">
        <v>1157376.8400000001</v>
      </c>
      <c r="I37" s="43">
        <v>1137376.8400000001</v>
      </c>
    </row>
    <row r="38" spans="1:9" x14ac:dyDescent="0.25">
      <c r="A38" s="38" t="s">
        <v>12</v>
      </c>
      <c r="B38" s="40">
        <v>30</v>
      </c>
      <c r="C38" s="41">
        <v>7101.6</v>
      </c>
      <c r="D38" s="43"/>
      <c r="E38" s="43">
        <v>7101.6</v>
      </c>
      <c r="G38" s="43">
        <v>7101.6</v>
      </c>
      <c r="H38" s="43">
        <v>213405.5</v>
      </c>
      <c r="I38" s="43">
        <v>91308.5</v>
      </c>
    </row>
    <row r="39" spans="1:9" x14ac:dyDescent="0.25">
      <c r="A39" s="38" t="s">
        <v>13</v>
      </c>
      <c r="B39" s="40">
        <v>31</v>
      </c>
      <c r="C39" s="41">
        <v>9642433.6400000006</v>
      </c>
      <c r="D39" s="43"/>
      <c r="E39" s="43">
        <v>9642433.6400000006</v>
      </c>
      <c r="G39" s="43">
        <v>4666953.79</v>
      </c>
      <c r="H39" s="43">
        <v>4185651.29</v>
      </c>
      <c r="I39" s="43">
        <v>4792014.97</v>
      </c>
    </row>
    <row r="40" spans="1:9" x14ac:dyDescent="0.25">
      <c r="A40" s="38" t="s">
        <v>14</v>
      </c>
      <c r="B40" s="40">
        <v>32</v>
      </c>
      <c r="C40" s="41">
        <v>214632846.91000003</v>
      </c>
      <c r="D40" s="41">
        <v>0</v>
      </c>
      <c r="E40" s="41">
        <v>214632846.91000003</v>
      </c>
      <c r="G40" s="41">
        <v>192140718.48000002</v>
      </c>
      <c r="H40" s="41">
        <v>147266999.17999998</v>
      </c>
      <c r="I40" s="41">
        <v>142110430.72</v>
      </c>
    </row>
    <row r="41" spans="1:9" x14ac:dyDescent="0.25">
      <c r="A41" s="38" t="s">
        <v>82</v>
      </c>
      <c r="B41" s="40">
        <v>33</v>
      </c>
      <c r="C41" s="41">
        <v>5222713.82</v>
      </c>
      <c r="D41" s="43"/>
      <c r="E41" s="43">
        <v>5222713.82</v>
      </c>
      <c r="G41" s="43">
        <v>5791791.4900000002</v>
      </c>
      <c r="H41" s="43">
        <v>5772102.1699999999</v>
      </c>
      <c r="I41" s="43">
        <v>6493955.6600000001</v>
      </c>
    </row>
    <row r="42" spans="1:9" x14ac:dyDescent="0.25">
      <c r="A42" s="38" t="s">
        <v>83</v>
      </c>
      <c r="B42" s="40">
        <v>34</v>
      </c>
      <c r="C42" s="41">
        <v>209410133.09000003</v>
      </c>
      <c r="D42" s="43"/>
      <c r="E42" s="43">
        <v>209410133.09000003</v>
      </c>
      <c r="G42" s="43">
        <v>186348926.99000001</v>
      </c>
      <c r="H42" s="43">
        <v>141494897.00999999</v>
      </c>
      <c r="I42" s="43">
        <v>135616475.06</v>
      </c>
    </row>
    <row r="43" spans="1:9" x14ac:dyDescent="0.25">
      <c r="A43" s="38" t="s">
        <v>15</v>
      </c>
      <c r="B43" s="40">
        <v>35</v>
      </c>
      <c r="C43" s="41">
        <v>0</v>
      </c>
      <c r="D43" s="43"/>
      <c r="E43" s="43"/>
      <c r="G43" s="43"/>
      <c r="H43" s="43"/>
      <c r="I43" s="43"/>
    </row>
    <row r="44" spans="1:9" x14ac:dyDescent="0.25">
      <c r="A44" s="38" t="s">
        <v>16</v>
      </c>
      <c r="B44" s="40">
        <v>36</v>
      </c>
      <c r="C44" s="41">
        <v>528183429.38000005</v>
      </c>
      <c r="D44" s="41">
        <v>0</v>
      </c>
      <c r="E44" s="41">
        <v>528183429.38000005</v>
      </c>
      <c r="G44" s="41">
        <v>431278754.05000001</v>
      </c>
      <c r="H44" s="41">
        <v>384937646.61000001</v>
      </c>
      <c r="I44" s="41">
        <v>336112106.13999999</v>
      </c>
    </row>
    <row r="45" spans="1:9" x14ac:dyDescent="0.25">
      <c r="A45" s="38" t="s">
        <v>17</v>
      </c>
      <c r="B45" s="40">
        <v>37</v>
      </c>
      <c r="C45" s="41">
        <v>0</v>
      </c>
      <c r="D45" s="43"/>
      <c r="E45" s="43"/>
      <c r="G45" s="43"/>
      <c r="H45" s="43"/>
      <c r="I45" s="43"/>
    </row>
    <row r="46" spans="1:9" x14ac:dyDescent="0.25">
      <c r="A46" s="38" t="s">
        <v>84</v>
      </c>
      <c r="B46" s="40">
        <v>38</v>
      </c>
      <c r="C46" s="41">
        <v>518607461.66000003</v>
      </c>
      <c r="D46" s="41">
        <v>0</v>
      </c>
      <c r="E46" s="41">
        <v>518607461.66000003</v>
      </c>
      <c r="G46" s="41">
        <v>421769085.85000002</v>
      </c>
      <c r="H46" s="41">
        <v>372075031.25999999</v>
      </c>
      <c r="I46" s="41">
        <v>324783710.40999997</v>
      </c>
    </row>
    <row r="47" spans="1:9" x14ac:dyDescent="0.25">
      <c r="A47" s="38" t="s">
        <v>85</v>
      </c>
      <c r="B47" s="40">
        <v>39</v>
      </c>
      <c r="C47" s="41">
        <v>4058084.75</v>
      </c>
      <c r="D47" s="43"/>
      <c r="E47" s="43">
        <v>4058084.75</v>
      </c>
      <c r="G47" s="43">
        <v>4163266.69</v>
      </c>
      <c r="H47" s="43">
        <v>4153222.81</v>
      </c>
      <c r="I47" s="43">
        <v>4141237.14</v>
      </c>
    </row>
    <row r="48" spans="1:9" x14ac:dyDescent="0.25">
      <c r="A48" s="38" t="s">
        <v>86</v>
      </c>
      <c r="B48" s="40">
        <v>40</v>
      </c>
      <c r="C48" s="41">
        <v>514549376.91000003</v>
      </c>
      <c r="D48" s="43"/>
      <c r="E48" s="43">
        <v>514549376.91000003</v>
      </c>
      <c r="G48" s="43">
        <v>417605819.16000003</v>
      </c>
      <c r="H48" s="43">
        <v>367921808.44999999</v>
      </c>
      <c r="I48" s="43">
        <v>320642473.26999998</v>
      </c>
    </row>
    <row r="49" spans="1:9" x14ac:dyDescent="0.25">
      <c r="A49" s="84" t="s">
        <v>58</v>
      </c>
      <c r="B49" s="85">
        <v>41</v>
      </c>
      <c r="C49" s="86">
        <v>9575967.7200000007</v>
      </c>
      <c r="D49" s="87"/>
      <c r="E49" s="87">
        <v>9575967.7200000007</v>
      </c>
      <c r="G49" s="87">
        <v>9509668.1999999993</v>
      </c>
      <c r="H49" s="87">
        <v>12862615.35</v>
      </c>
      <c r="I49" s="87">
        <v>11328395.73</v>
      </c>
    </row>
    <row r="50" spans="1:9" x14ac:dyDescent="0.25">
      <c r="A50" s="38" t="s">
        <v>87</v>
      </c>
      <c r="B50" s="40">
        <v>42</v>
      </c>
      <c r="C50" s="91"/>
      <c r="D50" s="92"/>
      <c r="E50" s="92"/>
      <c r="G50" s="92"/>
      <c r="H50" s="92"/>
      <c r="I50" s="92"/>
    </row>
    <row r="51" spans="1:9" s="90" customFormat="1" x14ac:dyDescent="0.25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5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5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5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5">
      <c r="A55" s="49" t="s">
        <v>88</v>
      </c>
      <c r="I55" s="27"/>
    </row>
    <row r="56" spans="1:9" ht="30.75" customHeight="1" x14ac:dyDescent="0.25">
      <c r="A56" s="36" t="str">
        <f>A7</f>
        <v>v tis. Kč, k 31.12.2019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5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43738</v>
      </c>
      <c r="H57" s="99">
        <f>H8</f>
        <v>43646</v>
      </c>
      <c r="I57" s="99">
        <f>I8</f>
        <v>43554</v>
      </c>
    </row>
    <row r="58" spans="1:9" x14ac:dyDescent="0.25">
      <c r="A58" s="38" t="s">
        <v>92</v>
      </c>
      <c r="B58" s="53">
        <v>1</v>
      </c>
      <c r="C58" s="54" t="s">
        <v>93</v>
      </c>
      <c r="D58" s="55" t="s">
        <v>93</v>
      </c>
      <c r="E58" s="41">
        <v>2671747828.5000005</v>
      </c>
      <c r="G58" s="41">
        <v>2530190012.9500003</v>
      </c>
      <c r="H58" s="41">
        <v>2440582190.6500001</v>
      </c>
      <c r="I58" s="41">
        <v>2362768732.2799993</v>
      </c>
    </row>
    <row r="59" spans="1:9" x14ac:dyDescent="0.25">
      <c r="A59" s="38" t="s">
        <v>18</v>
      </c>
      <c r="B59" s="53">
        <v>2</v>
      </c>
      <c r="C59" s="56" t="s">
        <v>93</v>
      </c>
      <c r="D59" s="57" t="s">
        <v>93</v>
      </c>
      <c r="E59" s="41">
        <v>440287822</v>
      </c>
      <c r="G59" s="41">
        <v>474569286.35000002</v>
      </c>
      <c r="H59" s="41">
        <v>468859287.22000003</v>
      </c>
      <c r="I59" s="41">
        <v>466434339.74000001</v>
      </c>
    </row>
    <row r="60" spans="1:9" x14ac:dyDescent="0.25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5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5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5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5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5">
      <c r="A65" s="38" t="s">
        <v>22</v>
      </c>
      <c r="B65" s="53">
        <v>8</v>
      </c>
      <c r="C65" s="56" t="s">
        <v>93</v>
      </c>
      <c r="D65" s="57" t="s">
        <v>93</v>
      </c>
      <c r="E65" s="43">
        <v>17795872.91</v>
      </c>
      <c r="G65" s="43">
        <v>17795872.91</v>
      </c>
      <c r="H65" s="43">
        <v>17795872.91</v>
      </c>
      <c r="I65" s="43">
        <v>17795872.91</v>
      </c>
    </row>
    <row r="66" spans="1:12" x14ac:dyDescent="0.25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5">
      <c r="A67" s="38" t="s">
        <v>96</v>
      </c>
      <c r="B67" s="53">
        <v>10</v>
      </c>
      <c r="C67" s="56" t="s">
        <v>93</v>
      </c>
      <c r="D67" s="57" t="s">
        <v>93</v>
      </c>
      <c r="E67" s="43">
        <v>131950186.75</v>
      </c>
      <c r="G67" s="43">
        <v>131950186.75</v>
      </c>
      <c r="H67" s="43">
        <v>131950186.75</v>
      </c>
      <c r="I67" s="43">
        <v>131950186.75</v>
      </c>
    </row>
    <row r="68" spans="1:12" x14ac:dyDescent="0.25">
      <c r="A68" s="38" t="s">
        <v>24</v>
      </c>
      <c r="B68" s="53">
        <v>11</v>
      </c>
      <c r="C68" s="56" t="s">
        <v>93</v>
      </c>
      <c r="D68" s="57" t="s">
        <v>93</v>
      </c>
      <c r="E68" s="43">
        <v>-26298238.059999999</v>
      </c>
      <c r="G68" s="43">
        <v>7983226.6900000004</v>
      </c>
      <c r="H68" s="43">
        <v>2273227.16</v>
      </c>
      <c r="I68" s="43">
        <v>-151719.92000000001</v>
      </c>
    </row>
    <row r="69" spans="1:12" x14ac:dyDescent="0.25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5">
      <c r="A70" s="38" t="s">
        <v>26</v>
      </c>
      <c r="B70" s="53">
        <v>13</v>
      </c>
      <c r="C70" s="41">
        <v>1999598609.4300001</v>
      </c>
      <c r="D70" s="41">
        <v>9230097.5</v>
      </c>
      <c r="E70" s="41">
        <v>1990368511.9300001</v>
      </c>
      <c r="G70" s="41">
        <v>1819582547.1200001</v>
      </c>
      <c r="H70" s="41">
        <v>1756333440.45</v>
      </c>
      <c r="I70" s="41">
        <v>1693386075.6599998</v>
      </c>
    </row>
    <row r="71" spans="1:12" x14ac:dyDescent="0.25">
      <c r="A71" s="38" t="s">
        <v>27</v>
      </c>
      <c r="B71" s="53">
        <v>14</v>
      </c>
      <c r="C71" s="41">
        <v>731282518.06999993</v>
      </c>
      <c r="D71" s="41">
        <v>0</v>
      </c>
      <c r="E71" s="41">
        <v>731282518.06999993</v>
      </c>
      <c r="G71" s="41">
        <v>612374963.58000004</v>
      </c>
      <c r="H71" s="41">
        <v>550902957.72000003</v>
      </c>
      <c r="I71" s="41">
        <v>484498996.15000004</v>
      </c>
    </row>
    <row r="72" spans="1:12" x14ac:dyDescent="0.25">
      <c r="A72" s="38" t="s">
        <v>97</v>
      </c>
      <c r="B72" s="53">
        <v>15</v>
      </c>
      <c r="C72" s="41">
        <v>7599892.0499999998</v>
      </c>
      <c r="D72" s="43"/>
      <c r="E72" s="43">
        <v>7599892.0499999998</v>
      </c>
      <c r="G72" s="43">
        <v>6690545.1100000003</v>
      </c>
      <c r="H72" s="43">
        <v>7353828.9500000002</v>
      </c>
      <c r="I72" s="43">
        <v>7262195.7400000002</v>
      </c>
    </row>
    <row r="73" spans="1:12" x14ac:dyDescent="0.25">
      <c r="A73" s="38" t="s">
        <v>98</v>
      </c>
      <c r="B73" s="53">
        <v>16</v>
      </c>
      <c r="C73" s="41">
        <v>723682626.01999998</v>
      </c>
      <c r="D73" s="43"/>
      <c r="E73" s="43">
        <v>723682626.01999998</v>
      </c>
      <c r="G73" s="43">
        <v>605684418.47000003</v>
      </c>
      <c r="H73" s="43">
        <v>543549128.76999998</v>
      </c>
      <c r="I73" s="43">
        <v>477236800.41000003</v>
      </c>
      <c r="L73" s="100"/>
    </row>
    <row r="74" spans="1:12" x14ac:dyDescent="0.25">
      <c r="A74" s="38" t="s">
        <v>28</v>
      </c>
      <c r="B74" s="53">
        <v>17</v>
      </c>
      <c r="C74" s="41">
        <v>1071893256.64</v>
      </c>
      <c r="D74" s="43"/>
      <c r="E74" s="43">
        <v>1071893256.64</v>
      </c>
      <c r="G74" s="43">
        <v>1067515238.35</v>
      </c>
      <c r="H74" s="43">
        <v>1071191359.53</v>
      </c>
      <c r="I74" s="43">
        <v>1071270883.17</v>
      </c>
    </row>
    <row r="75" spans="1:12" x14ac:dyDescent="0.25">
      <c r="A75" s="38" t="s">
        <v>29</v>
      </c>
      <c r="B75" s="53">
        <v>18</v>
      </c>
      <c r="C75" s="41">
        <v>120343271.44</v>
      </c>
      <c r="D75" s="41">
        <v>9230097.5</v>
      </c>
      <c r="E75" s="41">
        <v>111113173.94</v>
      </c>
      <c r="G75" s="41">
        <v>113840530.02</v>
      </c>
      <c r="H75" s="41">
        <v>108084039.31999999</v>
      </c>
      <c r="I75" s="41">
        <v>108307030.34</v>
      </c>
    </row>
    <row r="76" spans="1:12" x14ac:dyDescent="0.25">
      <c r="A76" s="38" t="s">
        <v>99</v>
      </c>
      <c r="B76" s="53">
        <v>19</v>
      </c>
      <c r="C76" s="41">
        <v>11025315</v>
      </c>
      <c r="D76" s="43"/>
      <c r="E76" s="43">
        <v>11025315</v>
      </c>
      <c r="G76" s="43">
        <v>9836311</v>
      </c>
      <c r="H76" s="43">
        <v>9891892</v>
      </c>
      <c r="I76" s="43">
        <v>9918943</v>
      </c>
    </row>
    <row r="77" spans="1:12" x14ac:dyDescent="0.25">
      <c r="A77" s="38" t="s">
        <v>100</v>
      </c>
      <c r="B77" s="53">
        <v>20</v>
      </c>
      <c r="C77" s="41">
        <v>109317956.44</v>
      </c>
      <c r="D77" s="43">
        <v>9230097.5</v>
      </c>
      <c r="E77" s="43">
        <v>100087858.94</v>
      </c>
      <c r="G77" s="43">
        <v>104004219.02</v>
      </c>
      <c r="H77" s="43">
        <v>98192147.319999993</v>
      </c>
      <c r="I77" s="43">
        <v>98388087.340000004</v>
      </c>
    </row>
    <row r="78" spans="1:12" x14ac:dyDescent="0.25">
      <c r="A78" s="38" t="s">
        <v>30</v>
      </c>
      <c r="B78" s="53">
        <v>21</v>
      </c>
      <c r="C78" s="41">
        <v>18251993.280000001</v>
      </c>
      <c r="D78" s="41">
        <v>0</v>
      </c>
      <c r="E78" s="41">
        <v>18251993.280000001</v>
      </c>
      <c r="G78" s="41">
        <v>18136993.170000002</v>
      </c>
      <c r="H78" s="41">
        <v>18440261.879999999</v>
      </c>
      <c r="I78" s="41">
        <v>21594344</v>
      </c>
    </row>
    <row r="79" spans="1:12" x14ac:dyDescent="0.25">
      <c r="A79" s="38" t="s">
        <v>101</v>
      </c>
      <c r="B79" s="53">
        <v>22</v>
      </c>
      <c r="C79" s="41">
        <v>18251993.280000001</v>
      </c>
      <c r="D79" s="43"/>
      <c r="E79" s="43">
        <v>18251993.280000001</v>
      </c>
      <c r="G79" s="43">
        <v>18136993.170000002</v>
      </c>
      <c r="H79" s="43">
        <v>18440261.879999999</v>
      </c>
      <c r="I79" s="43">
        <v>21594344</v>
      </c>
    </row>
    <row r="80" spans="1:12" x14ac:dyDescent="0.25">
      <c r="A80" s="38" t="s">
        <v>102</v>
      </c>
      <c r="B80" s="53">
        <v>23</v>
      </c>
      <c r="C80" s="41"/>
      <c r="D80" s="43"/>
      <c r="E80" s="43"/>
      <c r="G80" s="43"/>
      <c r="H80" s="43"/>
      <c r="I80" s="43"/>
    </row>
    <row r="81" spans="1:9" x14ac:dyDescent="0.25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5">
      <c r="A82" s="38" t="s">
        <v>103</v>
      </c>
      <c r="B82" s="53">
        <v>25</v>
      </c>
      <c r="C82" s="41">
        <v>57827570</v>
      </c>
      <c r="D82" s="43">
        <v>0</v>
      </c>
      <c r="E82" s="43">
        <v>57827570</v>
      </c>
      <c r="G82" s="43">
        <v>7714822</v>
      </c>
      <c r="H82" s="43">
        <v>7714822</v>
      </c>
      <c r="I82" s="43">
        <v>7714822</v>
      </c>
    </row>
    <row r="83" spans="1:9" x14ac:dyDescent="0.25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5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5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5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5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5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5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5">
      <c r="A90" s="38" t="s">
        <v>110</v>
      </c>
      <c r="B90" s="53">
        <v>33</v>
      </c>
      <c r="C90" s="41">
        <v>160194890.99000001</v>
      </c>
      <c r="D90" s="43"/>
      <c r="E90" s="43">
        <v>160194890.99000001</v>
      </c>
      <c r="G90" s="43">
        <v>150387791.99000001</v>
      </c>
      <c r="H90" s="43">
        <v>140176643.99000001</v>
      </c>
      <c r="I90" s="43">
        <v>130218603.98999999</v>
      </c>
    </row>
    <row r="91" spans="1:9" x14ac:dyDescent="0.25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5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5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5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5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5">
      <c r="A96" s="38" t="s">
        <v>38</v>
      </c>
      <c r="B96" s="53">
        <v>39</v>
      </c>
      <c r="C96" s="56" t="s">
        <v>93</v>
      </c>
      <c r="D96" s="57" t="s">
        <v>93</v>
      </c>
      <c r="E96" s="41">
        <v>57205400.32</v>
      </c>
      <c r="G96" s="41">
        <v>65226269.050000004</v>
      </c>
      <c r="H96" s="41">
        <v>56819298.530000001</v>
      </c>
      <c r="I96" s="41">
        <v>53906460.389999993</v>
      </c>
    </row>
    <row r="97" spans="1:9" x14ac:dyDescent="0.25">
      <c r="A97" s="38" t="s">
        <v>39</v>
      </c>
      <c r="B97" s="53">
        <v>40</v>
      </c>
      <c r="C97" s="56" t="s">
        <v>93</v>
      </c>
      <c r="D97" s="57" t="s">
        <v>93</v>
      </c>
      <c r="E97" s="43">
        <v>48371376.219999999</v>
      </c>
      <c r="G97" s="43">
        <v>58639623.030000001</v>
      </c>
      <c r="H97" s="43">
        <v>46705450.450000003</v>
      </c>
      <c r="I97" s="43">
        <v>45185314.799999997</v>
      </c>
    </row>
    <row r="98" spans="1:9" x14ac:dyDescent="0.25">
      <c r="A98" s="38" t="s">
        <v>40</v>
      </c>
      <c r="B98" s="53">
        <v>41</v>
      </c>
      <c r="C98" s="56" t="s">
        <v>93</v>
      </c>
      <c r="D98" s="57" t="s">
        <v>93</v>
      </c>
      <c r="E98" s="43">
        <v>4692380.8899999997</v>
      </c>
      <c r="G98" s="43">
        <v>728796.17</v>
      </c>
      <c r="H98" s="43">
        <v>1207092.6000000001</v>
      </c>
      <c r="I98" s="43">
        <v>-1807654.28</v>
      </c>
    </row>
    <row r="99" spans="1:9" x14ac:dyDescent="0.25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5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5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5">
      <c r="A102" s="38" t="s">
        <v>114</v>
      </c>
      <c r="B102" s="53">
        <v>45</v>
      </c>
      <c r="C102" s="56" t="s">
        <v>93</v>
      </c>
      <c r="D102" s="57" t="s">
        <v>93</v>
      </c>
      <c r="E102" s="43">
        <v>4141643.21</v>
      </c>
      <c r="G102" s="43">
        <v>5857849.8499999996</v>
      </c>
      <c r="H102" s="43">
        <v>8906755.4800000004</v>
      </c>
      <c r="I102" s="43">
        <v>10528799.869999999</v>
      </c>
    </row>
    <row r="103" spans="1:9" x14ac:dyDescent="0.25">
      <c r="A103" s="38" t="s">
        <v>115</v>
      </c>
      <c r="B103" s="53">
        <v>46</v>
      </c>
      <c r="C103" s="56" t="s">
        <v>93</v>
      </c>
      <c r="D103" s="57" t="s">
        <v>93</v>
      </c>
      <c r="E103" s="43">
        <v>2185810.2200000002</v>
      </c>
      <c r="G103" s="43">
        <v>3721238.81</v>
      </c>
      <c r="H103" s="43">
        <v>4733837.18</v>
      </c>
      <c r="I103" s="43">
        <v>4828441.16</v>
      </c>
    </row>
    <row r="104" spans="1:9" x14ac:dyDescent="0.25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5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5">
      <c r="A106" s="38" t="s">
        <v>42</v>
      </c>
      <c r="B106" s="40">
        <v>49</v>
      </c>
      <c r="C106" s="59" t="s">
        <v>93</v>
      </c>
      <c r="D106" s="60" t="s">
        <v>93</v>
      </c>
      <c r="E106" s="41">
        <v>23691203.259999998</v>
      </c>
      <c r="G106" s="41">
        <v>20424118.439999998</v>
      </c>
      <c r="H106" s="41">
        <v>18393520.460000001</v>
      </c>
      <c r="I106" s="41">
        <v>18823252.5</v>
      </c>
    </row>
    <row r="107" spans="1:9" x14ac:dyDescent="0.25">
      <c r="A107" s="38" t="s">
        <v>43</v>
      </c>
      <c r="B107" s="40">
        <v>50</v>
      </c>
      <c r="C107" s="59" t="s">
        <v>93</v>
      </c>
      <c r="D107" s="60" t="s">
        <v>93</v>
      </c>
      <c r="E107" s="43">
        <v>1107975.74</v>
      </c>
      <c r="G107" s="43">
        <v>743312.79</v>
      </c>
      <c r="H107" s="43">
        <v>715661.11</v>
      </c>
      <c r="I107" s="43">
        <v>655308.43000000005</v>
      </c>
    </row>
    <row r="108" spans="1:9" x14ac:dyDescent="0.25">
      <c r="A108" s="38" t="s">
        <v>117</v>
      </c>
      <c r="B108" s="40">
        <v>51</v>
      </c>
      <c r="C108" s="59" t="s">
        <v>93</v>
      </c>
      <c r="D108" s="60" t="s">
        <v>93</v>
      </c>
      <c r="E108" s="43">
        <v>22583227.52</v>
      </c>
      <c r="G108" s="43">
        <v>19680805.649999999</v>
      </c>
      <c r="H108" s="43">
        <v>17677859.350000001</v>
      </c>
      <c r="I108" s="43">
        <v>18167944.07</v>
      </c>
    </row>
    <row r="109" spans="1:9" x14ac:dyDescent="0.25">
      <c r="A109" s="38" t="s">
        <v>118</v>
      </c>
      <c r="B109" s="40">
        <v>52</v>
      </c>
      <c r="C109" s="61" t="s">
        <v>93</v>
      </c>
      <c r="D109" s="62" t="s">
        <v>93</v>
      </c>
      <c r="E109" s="43">
        <v>22583227.52</v>
      </c>
      <c r="G109" s="43">
        <v>19680805.649999999</v>
      </c>
      <c r="H109" s="43">
        <v>17677859.350000001</v>
      </c>
      <c r="I109" s="43">
        <v>18167944.07</v>
      </c>
    </row>
    <row r="110" spans="1:9" x14ac:dyDescent="0.25">
      <c r="A110" s="63"/>
      <c r="B110" s="64"/>
      <c r="C110" s="64"/>
      <c r="D110" s="64"/>
      <c r="E110" s="65"/>
    </row>
    <row r="111" spans="1:9" x14ac:dyDescent="0.25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D6" sqref="D6:F6"/>
    </sheetView>
  </sheetViews>
  <sheetFormatPr defaultColWidth="9.109375" defaultRowHeight="13.2" x14ac:dyDescent="0.25"/>
  <cols>
    <col min="1" max="1" width="52" style="27" bestFit="1" customWidth="1"/>
    <col min="2" max="2" width="4.6640625" style="66" customWidth="1"/>
    <col min="3" max="6" width="14" style="27" customWidth="1"/>
    <col min="7" max="255" width="9.109375" style="27"/>
    <col min="256" max="256" width="52" style="27" bestFit="1" customWidth="1"/>
    <col min="257" max="257" width="4.6640625" style="27" customWidth="1"/>
    <col min="258" max="258" width="15.6640625" style="27" customWidth="1"/>
    <col min="259" max="511" width="9.109375" style="27"/>
    <col min="512" max="512" width="52" style="27" bestFit="1" customWidth="1"/>
    <col min="513" max="513" width="4.6640625" style="27" customWidth="1"/>
    <col min="514" max="514" width="15.6640625" style="27" customWidth="1"/>
    <col min="515" max="767" width="9.109375" style="27"/>
    <col min="768" max="768" width="52" style="27" bestFit="1" customWidth="1"/>
    <col min="769" max="769" width="4.6640625" style="27" customWidth="1"/>
    <col min="770" max="770" width="15.6640625" style="27" customWidth="1"/>
    <col min="771" max="1023" width="9.109375" style="27"/>
    <col min="1024" max="1024" width="52" style="27" bestFit="1" customWidth="1"/>
    <col min="1025" max="1025" width="4.6640625" style="27" customWidth="1"/>
    <col min="1026" max="1026" width="15.6640625" style="27" customWidth="1"/>
    <col min="1027" max="1279" width="9.109375" style="27"/>
    <col min="1280" max="1280" width="52" style="27" bestFit="1" customWidth="1"/>
    <col min="1281" max="1281" width="4.6640625" style="27" customWidth="1"/>
    <col min="1282" max="1282" width="15.6640625" style="27" customWidth="1"/>
    <col min="1283" max="1535" width="9.109375" style="27"/>
    <col min="1536" max="1536" width="52" style="27" bestFit="1" customWidth="1"/>
    <col min="1537" max="1537" width="4.6640625" style="27" customWidth="1"/>
    <col min="1538" max="1538" width="15.6640625" style="27" customWidth="1"/>
    <col min="1539" max="1791" width="9.109375" style="27"/>
    <col min="1792" max="1792" width="52" style="27" bestFit="1" customWidth="1"/>
    <col min="1793" max="1793" width="4.6640625" style="27" customWidth="1"/>
    <col min="1794" max="1794" width="15.6640625" style="27" customWidth="1"/>
    <col min="1795" max="2047" width="9.109375" style="27"/>
    <col min="2048" max="2048" width="52" style="27" bestFit="1" customWidth="1"/>
    <col min="2049" max="2049" width="4.6640625" style="27" customWidth="1"/>
    <col min="2050" max="2050" width="15.6640625" style="27" customWidth="1"/>
    <col min="2051" max="2303" width="9.109375" style="27"/>
    <col min="2304" max="2304" width="52" style="27" bestFit="1" customWidth="1"/>
    <col min="2305" max="2305" width="4.6640625" style="27" customWidth="1"/>
    <col min="2306" max="2306" width="15.6640625" style="27" customWidth="1"/>
    <col min="2307" max="2559" width="9.109375" style="27"/>
    <col min="2560" max="2560" width="52" style="27" bestFit="1" customWidth="1"/>
    <col min="2561" max="2561" width="4.6640625" style="27" customWidth="1"/>
    <col min="2562" max="2562" width="15.6640625" style="27" customWidth="1"/>
    <col min="2563" max="2815" width="9.109375" style="27"/>
    <col min="2816" max="2816" width="52" style="27" bestFit="1" customWidth="1"/>
    <col min="2817" max="2817" width="4.6640625" style="27" customWidth="1"/>
    <col min="2818" max="2818" width="15.6640625" style="27" customWidth="1"/>
    <col min="2819" max="3071" width="9.109375" style="27"/>
    <col min="3072" max="3072" width="52" style="27" bestFit="1" customWidth="1"/>
    <col min="3073" max="3073" width="4.6640625" style="27" customWidth="1"/>
    <col min="3074" max="3074" width="15.6640625" style="27" customWidth="1"/>
    <col min="3075" max="3327" width="9.109375" style="27"/>
    <col min="3328" max="3328" width="52" style="27" bestFit="1" customWidth="1"/>
    <col min="3329" max="3329" width="4.6640625" style="27" customWidth="1"/>
    <col min="3330" max="3330" width="15.6640625" style="27" customWidth="1"/>
    <col min="3331" max="3583" width="9.109375" style="27"/>
    <col min="3584" max="3584" width="52" style="27" bestFit="1" customWidth="1"/>
    <col min="3585" max="3585" width="4.6640625" style="27" customWidth="1"/>
    <col min="3586" max="3586" width="15.6640625" style="27" customWidth="1"/>
    <col min="3587" max="3839" width="9.109375" style="27"/>
    <col min="3840" max="3840" width="52" style="27" bestFit="1" customWidth="1"/>
    <col min="3841" max="3841" width="4.6640625" style="27" customWidth="1"/>
    <col min="3842" max="3842" width="15.6640625" style="27" customWidth="1"/>
    <col min="3843" max="4095" width="9.109375" style="27"/>
    <col min="4096" max="4096" width="52" style="27" bestFit="1" customWidth="1"/>
    <col min="4097" max="4097" width="4.6640625" style="27" customWidth="1"/>
    <col min="4098" max="4098" width="15.6640625" style="27" customWidth="1"/>
    <col min="4099" max="4351" width="9.109375" style="27"/>
    <col min="4352" max="4352" width="52" style="27" bestFit="1" customWidth="1"/>
    <col min="4353" max="4353" width="4.6640625" style="27" customWidth="1"/>
    <col min="4354" max="4354" width="15.6640625" style="27" customWidth="1"/>
    <col min="4355" max="4607" width="9.109375" style="27"/>
    <col min="4608" max="4608" width="52" style="27" bestFit="1" customWidth="1"/>
    <col min="4609" max="4609" width="4.6640625" style="27" customWidth="1"/>
    <col min="4610" max="4610" width="15.6640625" style="27" customWidth="1"/>
    <col min="4611" max="4863" width="9.109375" style="27"/>
    <col min="4864" max="4864" width="52" style="27" bestFit="1" customWidth="1"/>
    <col min="4865" max="4865" width="4.6640625" style="27" customWidth="1"/>
    <col min="4866" max="4866" width="15.6640625" style="27" customWidth="1"/>
    <col min="4867" max="5119" width="9.109375" style="27"/>
    <col min="5120" max="5120" width="52" style="27" bestFit="1" customWidth="1"/>
    <col min="5121" max="5121" width="4.6640625" style="27" customWidth="1"/>
    <col min="5122" max="5122" width="15.6640625" style="27" customWidth="1"/>
    <col min="5123" max="5375" width="9.109375" style="27"/>
    <col min="5376" max="5376" width="52" style="27" bestFit="1" customWidth="1"/>
    <col min="5377" max="5377" width="4.6640625" style="27" customWidth="1"/>
    <col min="5378" max="5378" width="15.6640625" style="27" customWidth="1"/>
    <col min="5379" max="5631" width="9.109375" style="27"/>
    <col min="5632" max="5632" width="52" style="27" bestFit="1" customWidth="1"/>
    <col min="5633" max="5633" width="4.6640625" style="27" customWidth="1"/>
    <col min="5634" max="5634" width="15.6640625" style="27" customWidth="1"/>
    <col min="5635" max="5887" width="9.109375" style="27"/>
    <col min="5888" max="5888" width="52" style="27" bestFit="1" customWidth="1"/>
    <col min="5889" max="5889" width="4.6640625" style="27" customWidth="1"/>
    <col min="5890" max="5890" width="15.6640625" style="27" customWidth="1"/>
    <col min="5891" max="6143" width="9.109375" style="27"/>
    <col min="6144" max="6144" width="52" style="27" bestFit="1" customWidth="1"/>
    <col min="6145" max="6145" width="4.6640625" style="27" customWidth="1"/>
    <col min="6146" max="6146" width="15.6640625" style="27" customWidth="1"/>
    <col min="6147" max="6399" width="9.109375" style="27"/>
    <col min="6400" max="6400" width="52" style="27" bestFit="1" customWidth="1"/>
    <col min="6401" max="6401" width="4.6640625" style="27" customWidth="1"/>
    <col min="6402" max="6402" width="15.6640625" style="27" customWidth="1"/>
    <col min="6403" max="6655" width="9.109375" style="27"/>
    <col min="6656" max="6656" width="52" style="27" bestFit="1" customWidth="1"/>
    <col min="6657" max="6657" width="4.6640625" style="27" customWidth="1"/>
    <col min="6658" max="6658" width="15.6640625" style="27" customWidth="1"/>
    <col min="6659" max="6911" width="9.109375" style="27"/>
    <col min="6912" max="6912" width="52" style="27" bestFit="1" customWidth="1"/>
    <col min="6913" max="6913" width="4.6640625" style="27" customWidth="1"/>
    <col min="6914" max="6914" width="15.6640625" style="27" customWidth="1"/>
    <col min="6915" max="7167" width="9.109375" style="27"/>
    <col min="7168" max="7168" width="52" style="27" bestFit="1" customWidth="1"/>
    <col min="7169" max="7169" width="4.6640625" style="27" customWidth="1"/>
    <col min="7170" max="7170" width="15.6640625" style="27" customWidth="1"/>
    <col min="7171" max="7423" width="9.109375" style="27"/>
    <col min="7424" max="7424" width="52" style="27" bestFit="1" customWidth="1"/>
    <col min="7425" max="7425" width="4.6640625" style="27" customWidth="1"/>
    <col min="7426" max="7426" width="15.6640625" style="27" customWidth="1"/>
    <col min="7427" max="7679" width="9.109375" style="27"/>
    <col min="7680" max="7680" width="52" style="27" bestFit="1" customWidth="1"/>
    <col min="7681" max="7681" width="4.6640625" style="27" customWidth="1"/>
    <col min="7682" max="7682" width="15.6640625" style="27" customWidth="1"/>
    <col min="7683" max="7935" width="9.109375" style="27"/>
    <col min="7936" max="7936" width="52" style="27" bestFit="1" customWidth="1"/>
    <col min="7937" max="7937" width="4.6640625" style="27" customWidth="1"/>
    <col min="7938" max="7938" width="15.6640625" style="27" customWidth="1"/>
    <col min="7939" max="8191" width="9.109375" style="27"/>
    <col min="8192" max="8192" width="52" style="27" bestFit="1" customWidth="1"/>
    <col min="8193" max="8193" width="4.6640625" style="27" customWidth="1"/>
    <col min="8194" max="8194" width="15.6640625" style="27" customWidth="1"/>
    <col min="8195" max="8447" width="9.109375" style="27"/>
    <col min="8448" max="8448" width="52" style="27" bestFit="1" customWidth="1"/>
    <col min="8449" max="8449" width="4.6640625" style="27" customWidth="1"/>
    <col min="8450" max="8450" width="15.6640625" style="27" customWidth="1"/>
    <col min="8451" max="8703" width="9.109375" style="27"/>
    <col min="8704" max="8704" width="52" style="27" bestFit="1" customWidth="1"/>
    <col min="8705" max="8705" width="4.6640625" style="27" customWidth="1"/>
    <col min="8706" max="8706" width="15.6640625" style="27" customWidth="1"/>
    <col min="8707" max="8959" width="9.109375" style="27"/>
    <col min="8960" max="8960" width="52" style="27" bestFit="1" customWidth="1"/>
    <col min="8961" max="8961" width="4.6640625" style="27" customWidth="1"/>
    <col min="8962" max="8962" width="15.6640625" style="27" customWidth="1"/>
    <col min="8963" max="9215" width="9.109375" style="27"/>
    <col min="9216" max="9216" width="52" style="27" bestFit="1" customWidth="1"/>
    <col min="9217" max="9217" width="4.6640625" style="27" customWidth="1"/>
    <col min="9218" max="9218" width="15.6640625" style="27" customWidth="1"/>
    <col min="9219" max="9471" width="9.109375" style="27"/>
    <col min="9472" max="9472" width="52" style="27" bestFit="1" customWidth="1"/>
    <col min="9473" max="9473" width="4.6640625" style="27" customWidth="1"/>
    <col min="9474" max="9474" width="15.6640625" style="27" customWidth="1"/>
    <col min="9475" max="9727" width="9.109375" style="27"/>
    <col min="9728" max="9728" width="52" style="27" bestFit="1" customWidth="1"/>
    <col min="9729" max="9729" width="4.6640625" style="27" customWidth="1"/>
    <col min="9730" max="9730" width="15.6640625" style="27" customWidth="1"/>
    <col min="9731" max="9983" width="9.109375" style="27"/>
    <col min="9984" max="9984" width="52" style="27" bestFit="1" customWidth="1"/>
    <col min="9985" max="9985" width="4.6640625" style="27" customWidth="1"/>
    <col min="9986" max="9986" width="15.6640625" style="27" customWidth="1"/>
    <col min="9987" max="10239" width="9.109375" style="27"/>
    <col min="10240" max="10240" width="52" style="27" bestFit="1" customWidth="1"/>
    <col min="10241" max="10241" width="4.6640625" style="27" customWidth="1"/>
    <col min="10242" max="10242" width="15.6640625" style="27" customWidth="1"/>
    <col min="10243" max="10495" width="9.109375" style="27"/>
    <col min="10496" max="10496" width="52" style="27" bestFit="1" customWidth="1"/>
    <col min="10497" max="10497" width="4.6640625" style="27" customWidth="1"/>
    <col min="10498" max="10498" width="15.6640625" style="27" customWidth="1"/>
    <col min="10499" max="10751" width="9.109375" style="27"/>
    <col min="10752" max="10752" width="52" style="27" bestFit="1" customWidth="1"/>
    <col min="10753" max="10753" width="4.6640625" style="27" customWidth="1"/>
    <col min="10754" max="10754" width="15.6640625" style="27" customWidth="1"/>
    <col min="10755" max="11007" width="9.109375" style="27"/>
    <col min="11008" max="11008" width="52" style="27" bestFit="1" customWidth="1"/>
    <col min="11009" max="11009" width="4.6640625" style="27" customWidth="1"/>
    <col min="11010" max="11010" width="15.6640625" style="27" customWidth="1"/>
    <col min="11011" max="11263" width="9.109375" style="27"/>
    <col min="11264" max="11264" width="52" style="27" bestFit="1" customWidth="1"/>
    <col min="11265" max="11265" width="4.6640625" style="27" customWidth="1"/>
    <col min="11266" max="11266" width="15.6640625" style="27" customWidth="1"/>
    <col min="11267" max="11519" width="9.109375" style="27"/>
    <col min="11520" max="11520" width="52" style="27" bestFit="1" customWidth="1"/>
    <col min="11521" max="11521" width="4.6640625" style="27" customWidth="1"/>
    <col min="11522" max="11522" width="15.6640625" style="27" customWidth="1"/>
    <col min="11523" max="11775" width="9.109375" style="27"/>
    <col min="11776" max="11776" width="52" style="27" bestFit="1" customWidth="1"/>
    <col min="11777" max="11777" width="4.6640625" style="27" customWidth="1"/>
    <col min="11778" max="11778" width="15.6640625" style="27" customWidth="1"/>
    <col min="11779" max="12031" width="9.109375" style="27"/>
    <col min="12032" max="12032" width="52" style="27" bestFit="1" customWidth="1"/>
    <col min="12033" max="12033" width="4.6640625" style="27" customWidth="1"/>
    <col min="12034" max="12034" width="15.6640625" style="27" customWidth="1"/>
    <col min="12035" max="12287" width="9.109375" style="27"/>
    <col min="12288" max="12288" width="52" style="27" bestFit="1" customWidth="1"/>
    <col min="12289" max="12289" width="4.6640625" style="27" customWidth="1"/>
    <col min="12290" max="12290" width="15.6640625" style="27" customWidth="1"/>
    <col min="12291" max="12543" width="9.109375" style="27"/>
    <col min="12544" max="12544" width="52" style="27" bestFit="1" customWidth="1"/>
    <col min="12545" max="12545" width="4.6640625" style="27" customWidth="1"/>
    <col min="12546" max="12546" width="15.6640625" style="27" customWidth="1"/>
    <col min="12547" max="12799" width="9.109375" style="27"/>
    <col min="12800" max="12800" width="52" style="27" bestFit="1" customWidth="1"/>
    <col min="12801" max="12801" width="4.6640625" style="27" customWidth="1"/>
    <col min="12802" max="12802" width="15.6640625" style="27" customWidth="1"/>
    <col min="12803" max="13055" width="9.109375" style="27"/>
    <col min="13056" max="13056" width="52" style="27" bestFit="1" customWidth="1"/>
    <col min="13057" max="13057" width="4.6640625" style="27" customWidth="1"/>
    <col min="13058" max="13058" width="15.6640625" style="27" customWidth="1"/>
    <col min="13059" max="13311" width="9.109375" style="27"/>
    <col min="13312" max="13312" width="52" style="27" bestFit="1" customWidth="1"/>
    <col min="13313" max="13313" width="4.6640625" style="27" customWidth="1"/>
    <col min="13314" max="13314" width="15.6640625" style="27" customWidth="1"/>
    <col min="13315" max="13567" width="9.109375" style="27"/>
    <col min="13568" max="13568" width="52" style="27" bestFit="1" customWidth="1"/>
    <col min="13569" max="13569" width="4.6640625" style="27" customWidth="1"/>
    <col min="13570" max="13570" width="15.6640625" style="27" customWidth="1"/>
    <col min="13571" max="13823" width="9.109375" style="27"/>
    <col min="13824" max="13824" width="52" style="27" bestFit="1" customWidth="1"/>
    <col min="13825" max="13825" width="4.6640625" style="27" customWidth="1"/>
    <col min="13826" max="13826" width="15.6640625" style="27" customWidth="1"/>
    <col min="13827" max="14079" width="9.109375" style="27"/>
    <col min="14080" max="14080" width="52" style="27" bestFit="1" customWidth="1"/>
    <col min="14081" max="14081" width="4.6640625" style="27" customWidth="1"/>
    <col min="14082" max="14082" width="15.6640625" style="27" customWidth="1"/>
    <col min="14083" max="14335" width="9.109375" style="27"/>
    <col min="14336" max="14336" width="52" style="27" bestFit="1" customWidth="1"/>
    <col min="14337" max="14337" width="4.6640625" style="27" customWidth="1"/>
    <col min="14338" max="14338" width="15.6640625" style="27" customWidth="1"/>
    <col min="14339" max="14591" width="9.109375" style="27"/>
    <col min="14592" max="14592" width="52" style="27" bestFit="1" customWidth="1"/>
    <col min="14593" max="14593" width="4.6640625" style="27" customWidth="1"/>
    <col min="14594" max="14594" width="15.6640625" style="27" customWidth="1"/>
    <col min="14595" max="14847" width="9.109375" style="27"/>
    <col min="14848" max="14848" width="52" style="27" bestFit="1" customWidth="1"/>
    <col min="14849" max="14849" width="4.6640625" style="27" customWidth="1"/>
    <col min="14850" max="14850" width="15.6640625" style="27" customWidth="1"/>
    <col min="14851" max="15103" width="9.109375" style="27"/>
    <col min="15104" max="15104" width="52" style="27" bestFit="1" customWidth="1"/>
    <col min="15105" max="15105" width="4.6640625" style="27" customWidth="1"/>
    <col min="15106" max="15106" width="15.6640625" style="27" customWidth="1"/>
    <col min="15107" max="15359" width="9.109375" style="27"/>
    <col min="15360" max="15360" width="52" style="27" bestFit="1" customWidth="1"/>
    <col min="15361" max="15361" width="4.6640625" style="27" customWidth="1"/>
    <col min="15362" max="15362" width="15.6640625" style="27" customWidth="1"/>
    <col min="15363" max="15615" width="9.109375" style="27"/>
    <col min="15616" max="15616" width="52" style="27" bestFit="1" customWidth="1"/>
    <col min="15617" max="15617" width="4.6640625" style="27" customWidth="1"/>
    <col min="15618" max="15618" width="15.6640625" style="27" customWidth="1"/>
    <col min="15619" max="15871" width="9.109375" style="27"/>
    <col min="15872" max="15872" width="52" style="27" bestFit="1" customWidth="1"/>
    <col min="15873" max="15873" width="4.6640625" style="27" customWidth="1"/>
    <col min="15874" max="15874" width="15.6640625" style="27" customWidth="1"/>
    <col min="15875" max="16127" width="9.109375" style="27"/>
    <col min="16128" max="16128" width="52" style="27" bestFit="1" customWidth="1"/>
    <col min="16129" max="16129" width="4.6640625" style="27" customWidth="1"/>
    <col min="16130" max="16130" width="15.6640625" style="27" customWidth="1"/>
    <col min="16131" max="16384" width="9.109375" style="27"/>
  </cols>
  <sheetData>
    <row r="1" spans="1:7" ht="13.8" x14ac:dyDescent="0.25">
      <c r="A1" s="26" t="s">
        <v>191</v>
      </c>
    </row>
    <row r="2" spans="1:7" x14ac:dyDescent="0.25">
      <c r="A2" s="29" t="s">
        <v>59</v>
      </c>
    </row>
    <row r="3" spans="1:7" x14ac:dyDescent="0.25">
      <c r="A3" s="29"/>
    </row>
    <row r="4" spans="1:7" x14ac:dyDescent="0.25">
      <c r="A4" s="29" t="s">
        <v>57</v>
      </c>
      <c r="B4" s="67"/>
      <c r="C4" s="31"/>
      <c r="D4" s="31"/>
      <c r="E4" s="31"/>
    </row>
    <row r="5" spans="1:7" x14ac:dyDescent="0.25">
      <c r="A5" s="29"/>
      <c r="B5" s="67"/>
      <c r="C5" s="31"/>
      <c r="D5" s="31"/>
      <c r="E5" s="31"/>
    </row>
    <row r="6" spans="1:7" x14ac:dyDescent="0.25">
      <c r="A6" s="35" t="s">
        <v>119</v>
      </c>
      <c r="D6" s="68"/>
      <c r="E6" s="68"/>
      <c r="F6" s="68"/>
      <c r="G6" s="68"/>
    </row>
    <row r="7" spans="1:7" x14ac:dyDescent="0.25">
      <c r="A7" s="69" t="s">
        <v>59</v>
      </c>
      <c r="B7" s="70" t="s">
        <v>64</v>
      </c>
      <c r="C7" s="101" t="s">
        <v>192</v>
      </c>
      <c r="D7" s="71" t="s">
        <v>186</v>
      </c>
      <c r="E7" s="71" t="s">
        <v>185</v>
      </c>
      <c r="F7" s="71" t="s">
        <v>184</v>
      </c>
      <c r="G7" s="68"/>
    </row>
    <row r="8" spans="1:7" x14ac:dyDescent="0.25">
      <c r="A8" s="38" t="s">
        <v>120</v>
      </c>
      <c r="B8" s="72">
        <v>1</v>
      </c>
      <c r="C8" s="41">
        <v>-40853624.12999998</v>
      </c>
      <c r="D8" s="41">
        <v>-8286137.6600000188</v>
      </c>
      <c r="E8" s="41">
        <v>-14874590.209999997</v>
      </c>
      <c r="F8" s="41">
        <v>-9588310.5099999998</v>
      </c>
      <c r="G8" s="68"/>
    </row>
    <row r="9" spans="1:7" x14ac:dyDescent="0.25">
      <c r="A9" s="38" t="s">
        <v>121</v>
      </c>
      <c r="B9" s="72">
        <v>2</v>
      </c>
      <c r="C9" s="41">
        <v>188468522.67000002</v>
      </c>
      <c r="D9" s="41">
        <v>136708647.09</v>
      </c>
      <c r="E9" s="41">
        <v>78843724.010000005</v>
      </c>
      <c r="F9" s="41">
        <v>37372295.490000002</v>
      </c>
      <c r="G9" s="68"/>
    </row>
    <row r="10" spans="1:7" x14ac:dyDescent="0.25">
      <c r="A10" s="38" t="s">
        <v>122</v>
      </c>
      <c r="B10" s="72">
        <v>3</v>
      </c>
      <c r="C10" s="41">
        <v>495693152.38</v>
      </c>
      <c r="D10" s="41">
        <v>325935069.25</v>
      </c>
      <c r="E10" s="41">
        <v>205934856.47</v>
      </c>
      <c r="F10" s="41">
        <v>98151096.590000004</v>
      </c>
      <c r="G10" s="68"/>
    </row>
    <row r="11" spans="1:7" x14ac:dyDescent="0.25">
      <c r="A11" s="38" t="s">
        <v>123</v>
      </c>
      <c r="B11" s="72">
        <v>4</v>
      </c>
      <c r="C11" s="73">
        <v>508683160.26999998</v>
      </c>
      <c r="D11" s="73">
        <v>335894565.42000002</v>
      </c>
      <c r="E11" s="73">
        <v>211782999.06999999</v>
      </c>
      <c r="F11" s="73">
        <v>100984492.31</v>
      </c>
      <c r="G11" s="68"/>
    </row>
    <row r="12" spans="1:7" x14ac:dyDescent="0.25">
      <c r="A12" s="38" t="s">
        <v>124</v>
      </c>
      <c r="B12" s="72">
        <v>5</v>
      </c>
      <c r="C12" s="73">
        <v>-12990007.890000001</v>
      </c>
      <c r="D12" s="73">
        <v>-9959496.1699999999</v>
      </c>
      <c r="E12" s="73">
        <v>-5848142.5999999996</v>
      </c>
      <c r="F12" s="73">
        <v>-2833395.72</v>
      </c>
      <c r="G12" s="68"/>
    </row>
    <row r="13" spans="1:7" x14ac:dyDescent="0.25">
      <c r="A13" s="38" t="s">
        <v>125</v>
      </c>
      <c r="B13" s="72">
        <v>6</v>
      </c>
      <c r="C13" s="41">
        <v>-307224629.70999998</v>
      </c>
      <c r="D13" s="41">
        <v>-189226422.16</v>
      </c>
      <c r="E13" s="41">
        <v>-127091132.45999999</v>
      </c>
      <c r="F13" s="41">
        <v>-60778801.100000001</v>
      </c>
    </row>
    <row r="14" spans="1:7" x14ac:dyDescent="0.25">
      <c r="A14" s="38" t="s">
        <v>126</v>
      </c>
      <c r="B14" s="72">
        <v>7</v>
      </c>
      <c r="C14" s="73">
        <v>-307224629.70999998</v>
      </c>
      <c r="D14" s="73">
        <v>-189226422.16</v>
      </c>
      <c r="E14" s="73">
        <v>-127091132.45999999</v>
      </c>
      <c r="F14" s="73">
        <v>-60778801.100000001</v>
      </c>
    </row>
    <row r="15" spans="1:7" x14ac:dyDescent="0.25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5">
      <c r="A16" s="38" t="s">
        <v>128</v>
      </c>
      <c r="B16" s="72">
        <v>9</v>
      </c>
      <c r="C16" s="41">
        <v>4430495.99</v>
      </c>
      <c r="D16" s="41">
        <v>3275626.45</v>
      </c>
      <c r="E16" s="41">
        <v>-2121905.6800000002</v>
      </c>
      <c r="F16" s="41">
        <v>-1035712.68</v>
      </c>
    </row>
    <row r="17" spans="1:6" x14ac:dyDescent="0.25">
      <c r="A17" s="38" t="s">
        <v>129</v>
      </c>
      <c r="B17" s="72">
        <v>10</v>
      </c>
      <c r="C17" s="73">
        <v>-346455.14</v>
      </c>
      <c r="D17" s="73">
        <v>-480786.18</v>
      </c>
      <c r="E17" s="73">
        <v>-594991.89</v>
      </c>
      <c r="F17" s="73">
        <v>-711815.79</v>
      </c>
    </row>
    <row r="18" spans="1:6" x14ac:dyDescent="0.25">
      <c r="A18" s="38" t="s">
        <v>130</v>
      </c>
      <c r="B18" s="72">
        <v>11</v>
      </c>
      <c r="C18" s="41">
        <v>-71849107.049999997</v>
      </c>
      <c r="D18" s="41">
        <v>-58778883.840000011</v>
      </c>
      <c r="E18" s="41">
        <v>-35168964.859999999</v>
      </c>
      <c r="F18" s="41">
        <v>-20032550.98</v>
      </c>
    </row>
    <row r="19" spans="1:6" x14ac:dyDescent="0.25">
      <c r="A19" s="38" t="s">
        <v>131</v>
      </c>
      <c r="B19" s="72">
        <v>12</v>
      </c>
      <c r="C19" s="41">
        <v>-68053046.379999995</v>
      </c>
      <c r="D19" s="41">
        <v>-51066463.090000004</v>
      </c>
      <c r="E19" s="41">
        <v>-33268615.809999999</v>
      </c>
      <c r="F19" s="41">
        <v>-17936261.91</v>
      </c>
    </row>
    <row r="20" spans="1:6" x14ac:dyDescent="0.25">
      <c r="A20" s="38" t="s">
        <v>132</v>
      </c>
      <c r="B20" s="72">
        <v>13</v>
      </c>
      <c r="C20" s="73">
        <v>-68273553.879999995</v>
      </c>
      <c r="D20" s="73">
        <v>-51286970.590000004</v>
      </c>
      <c r="E20" s="73">
        <v>-33482021.309999999</v>
      </c>
      <c r="F20" s="73">
        <v>-18027570.41</v>
      </c>
    </row>
    <row r="21" spans="1:6" x14ac:dyDescent="0.25">
      <c r="A21" s="38" t="s">
        <v>133</v>
      </c>
      <c r="B21" s="72">
        <v>14</v>
      </c>
      <c r="C21" s="73">
        <v>220507.5</v>
      </c>
      <c r="D21" s="73">
        <v>220507.5</v>
      </c>
      <c r="E21" s="73">
        <v>213405.5</v>
      </c>
      <c r="F21" s="73">
        <v>91308.5</v>
      </c>
    </row>
    <row r="22" spans="1:6" x14ac:dyDescent="0.25">
      <c r="A22" s="38" t="s">
        <v>134</v>
      </c>
      <c r="B22" s="72">
        <v>15</v>
      </c>
      <c r="C22" s="41">
        <v>-3796060.67</v>
      </c>
      <c r="D22" s="41">
        <v>-7712420.7500000102</v>
      </c>
      <c r="E22" s="41">
        <v>-1900349.05</v>
      </c>
      <c r="F22" s="41">
        <v>-2096289.0699999998</v>
      </c>
    </row>
    <row r="23" spans="1:6" x14ac:dyDescent="0.25">
      <c r="A23" s="38" t="s">
        <v>135</v>
      </c>
      <c r="B23" s="72">
        <v>16</v>
      </c>
      <c r="C23" s="73">
        <v>-4406631.17</v>
      </c>
      <c r="D23" s="73">
        <v>-7632922.2500000102</v>
      </c>
      <c r="E23" s="73">
        <v>-1838451.55</v>
      </c>
      <c r="F23" s="73">
        <v>-2142517.5699999998</v>
      </c>
    </row>
    <row r="24" spans="1:6" x14ac:dyDescent="0.25">
      <c r="A24" s="38" t="s">
        <v>136</v>
      </c>
      <c r="B24" s="72">
        <v>17</v>
      </c>
      <c r="C24" s="73">
        <v>610570.5</v>
      </c>
      <c r="D24" s="73">
        <v>-79498.5</v>
      </c>
      <c r="E24" s="73">
        <v>-61897.5</v>
      </c>
      <c r="F24" s="73">
        <v>46228.5</v>
      </c>
    </row>
    <row r="25" spans="1:6" x14ac:dyDescent="0.25">
      <c r="A25" s="74" t="s">
        <v>137</v>
      </c>
      <c r="B25" s="72">
        <v>18</v>
      </c>
      <c r="C25" s="73">
        <v>-34741204</v>
      </c>
      <c r="D25" s="73">
        <v>0</v>
      </c>
      <c r="E25" s="73">
        <v>0</v>
      </c>
      <c r="F25" s="73">
        <v>0</v>
      </c>
    </row>
    <row r="26" spans="1:6" x14ac:dyDescent="0.25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5">
      <c r="A27" s="38" t="s">
        <v>139</v>
      </c>
      <c r="B27" s="72">
        <v>20</v>
      </c>
      <c r="C27" s="41">
        <v>-125494517.43000002</v>
      </c>
      <c r="D27" s="41">
        <v>-88540573.859999999</v>
      </c>
      <c r="E27" s="41">
        <v>-55494041.379999995</v>
      </c>
      <c r="F27" s="41">
        <v>-24960534.630000003</v>
      </c>
    </row>
    <row r="28" spans="1:6" x14ac:dyDescent="0.25">
      <c r="A28" s="38" t="s">
        <v>140</v>
      </c>
      <c r="B28" s="72">
        <v>21</v>
      </c>
      <c r="C28" s="73">
        <v>-316090900.54000002</v>
      </c>
      <c r="D28" s="73">
        <v>-194825152.34999999</v>
      </c>
      <c r="E28" s="73">
        <v>-122756730.41</v>
      </c>
      <c r="F28" s="73">
        <v>-56043707.43</v>
      </c>
    </row>
    <row r="29" spans="1:6" x14ac:dyDescent="0.25">
      <c r="A29" s="38" t="s">
        <v>141</v>
      </c>
      <c r="B29" s="72">
        <v>22</v>
      </c>
      <c r="C29" s="73">
        <v>235022306.44</v>
      </c>
      <c r="D29" s="73">
        <v>138078748.69</v>
      </c>
      <c r="E29" s="73">
        <v>88394737.980000004</v>
      </c>
      <c r="F29" s="73">
        <v>41115402.799999997</v>
      </c>
    </row>
    <row r="30" spans="1:6" x14ac:dyDescent="0.25">
      <c r="A30" s="38" t="s">
        <v>142</v>
      </c>
      <c r="B30" s="72">
        <v>23</v>
      </c>
      <c r="C30" s="73">
        <v>-44425923.329999998</v>
      </c>
      <c r="D30" s="73">
        <v>-31794170.199999999</v>
      </c>
      <c r="E30" s="73">
        <v>-21132048.949999999</v>
      </c>
      <c r="F30" s="73">
        <v>-10032230</v>
      </c>
    </row>
    <row r="31" spans="1:6" x14ac:dyDescent="0.25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5">
      <c r="A32" s="38" t="s">
        <v>144</v>
      </c>
      <c r="B32" s="72">
        <v>25</v>
      </c>
      <c r="C32" s="73">
        <v>-1321359.17</v>
      </c>
      <c r="D32" s="73">
        <v>-470167.32</v>
      </c>
      <c r="E32" s="73">
        <v>-338410.41</v>
      </c>
      <c r="F32" s="73">
        <v>-219991.92</v>
      </c>
    </row>
    <row r="33" spans="1:6" x14ac:dyDescent="0.25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5">
      <c r="C34"/>
      <c r="D34"/>
      <c r="E34"/>
    </row>
    <row r="35" spans="1:6" x14ac:dyDescent="0.25">
      <c r="A35" s="35" t="s">
        <v>146</v>
      </c>
      <c r="C35"/>
      <c r="D35"/>
      <c r="E35"/>
    </row>
    <row r="36" spans="1:6" x14ac:dyDescent="0.25">
      <c r="A36" s="69" t="s">
        <v>59</v>
      </c>
      <c r="B36" s="70" t="s">
        <v>64</v>
      </c>
      <c r="C36" s="101" t="str">
        <f>C7</f>
        <v>1-12/2019</v>
      </c>
      <c r="D36" s="71" t="str">
        <f>D7</f>
        <v>1-9/2019</v>
      </c>
      <c r="E36" s="71" t="str">
        <f>E7</f>
        <v>1-6/2019</v>
      </c>
      <c r="F36" s="71" t="str">
        <f>F7</f>
        <v>1-3/2019</v>
      </c>
    </row>
    <row r="37" spans="1:6" x14ac:dyDescent="0.25">
      <c r="A37" s="38" t="s">
        <v>147</v>
      </c>
      <c r="B37" s="72">
        <v>1</v>
      </c>
      <c r="C37" s="41">
        <v>5189893.560000007</v>
      </c>
      <c r="D37" s="41">
        <v>15223856.76000002</v>
      </c>
      <c r="E37" s="41">
        <v>15346923.019999996</v>
      </c>
      <c r="F37" s="41">
        <v>7902234.4300000016</v>
      </c>
    </row>
    <row r="38" spans="1:6" x14ac:dyDescent="0.25">
      <c r="A38" s="38" t="s">
        <v>121</v>
      </c>
      <c r="B38" s="72">
        <v>2</v>
      </c>
      <c r="C38" s="41">
        <v>144744374.34</v>
      </c>
      <c r="D38" s="41">
        <v>109669059.28</v>
      </c>
      <c r="E38" s="41">
        <v>72953645.439999998</v>
      </c>
      <c r="F38" s="41">
        <v>36916609.649999999</v>
      </c>
    </row>
    <row r="39" spans="1:6" x14ac:dyDescent="0.25">
      <c r="A39" s="38" t="s">
        <v>122</v>
      </c>
      <c r="B39" s="72">
        <v>3</v>
      </c>
      <c r="C39" s="41">
        <v>144191693</v>
      </c>
      <c r="D39" s="41">
        <v>108207031</v>
      </c>
      <c r="E39" s="41">
        <v>72154901</v>
      </c>
      <c r="F39" s="41">
        <v>36026232</v>
      </c>
    </row>
    <row r="40" spans="1:6" x14ac:dyDescent="0.25">
      <c r="A40" s="38" t="s">
        <v>123</v>
      </c>
      <c r="B40" s="72">
        <v>4</v>
      </c>
      <c r="C40" s="73">
        <v>145530730</v>
      </c>
      <c r="D40" s="73">
        <v>109107031</v>
      </c>
      <c r="E40" s="73">
        <v>72754901</v>
      </c>
      <c r="F40" s="73">
        <v>36326232</v>
      </c>
    </row>
    <row r="41" spans="1:6" x14ac:dyDescent="0.25">
      <c r="A41" s="38" t="s">
        <v>124</v>
      </c>
      <c r="B41" s="72">
        <v>5</v>
      </c>
      <c r="C41" s="73">
        <v>-1339037</v>
      </c>
      <c r="D41" s="73">
        <v>-900000</v>
      </c>
      <c r="E41" s="73">
        <v>-600000</v>
      </c>
      <c r="F41" s="73">
        <v>-300000</v>
      </c>
    </row>
    <row r="42" spans="1:6" x14ac:dyDescent="0.25">
      <c r="A42" s="38" t="s">
        <v>125</v>
      </c>
      <c r="B42" s="72">
        <v>6</v>
      </c>
      <c r="C42" s="41">
        <v>552681.34</v>
      </c>
      <c r="D42" s="41">
        <v>1462028.28</v>
      </c>
      <c r="E42" s="41">
        <v>798744.44</v>
      </c>
      <c r="F42" s="41">
        <v>890377.65</v>
      </c>
    </row>
    <row r="43" spans="1:6" x14ac:dyDescent="0.25">
      <c r="A43" s="38" t="s">
        <v>126</v>
      </c>
      <c r="B43" s="72">
        <v>7</v>
      </c>
      <c r="C43" s="73">
        <v>552681.34</v>
      </c>
      <c r="D43" s="73">
        <v>1462028.28</v>
      </c>
      <c r="E43" s="73">
        <v>798744.44</v>
      </c>
      <c r="F43" s="73">
        <v>890377.65</v>
      </c>
    </row>
    <row r="44" spans="1:6" x14ac:dyDescent="0.25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5">
      <c r="A45" s="38" t="s">
        <v>148</v>
      </c>
      <c r="B45" s="72">
        <v>9</v>
      </c>
      <c r="C45" s="41">
        <v>53583406.75</v>
      </c>
      <c r="D45" s="41">
        <v>39778543.68</v>
      </c>
      <c r="E45" s="41">
        <v>26594466.52</v>
      </c>
      <c r="F45" s="41">
        <v>13634408.66</v>
      </c>
    </row>
    <row r="46" spans="1:6" x14ac:dyDescent="0.25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5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5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5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5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5">
      <c r="A51" s="38" t="s">
        <v>154</v>
      </c>
      <c r="B51" s="72">
        <v>15</v>
      </c>
      <c r="C51" s="73">
        <v>53583406.75</v>
      </c>
      <c r="D51" s="73">
        <v>39778543.68</v>
      </c>
      <c r="E51" s="73">
        <v>26594466.52</v>
      </c>
      <c r="F51" s="73">
        <v>13634408.66</v>
      </c>
    </row>
    <row r="52" spans="1:6" x14ac:dyDescent="0.25">
      <c r="A52" s="38" t="s">
        <v>155</v>
      </c>
      <c r="B52" s="72">
        <v>16</v>
      </c>
      <c r="C52" s="73">
        <v>24669185.260000002</v>
      </c>
      <c r="D52" s="73">
        <v>27387536.780000001</v>
      </c>
      <c r="E52" s="73">
        <v>20186901.68</v>
      </c>
      <c r="F52" s="73">
        <v>10048965.23</v>
      </c>
    </row>
    <row r="53" spans="1:6" x14ac:dyDescent="0.25">
      <c r="A53" s="38" t="s">
        <v>129</v>
      </c>
      <c r="B53" s="72">
        <v>17</v>
      </c>
      <c r="C53" s="73">
        <v>87949.83</v>
      </c>
      <c r="D53" s="73">
        <v>-275857.95</v>
      </c>
      <c r="E53" s="73">
        <v>-318912.99</v>
      </c>
      <c r="F53" s="73">
        <v>-327135.45</v>
      </c>
    </row>
    <row r="54" spans="1:6" x14ac:dyDescent="0.25">
      <c r="A54" s="38" t="s">
        <v>130</v>
      </c>
      <c r="B54" s="72">
        <v>18</v>
      </c>
      <c r="C54" s="41">
        <v>-121163695.2</v>
      </c>
      <c r="D54" s="41">
        <v>-93885235.200000003</v>
      </c>
      <c r="E54" s="41">
        <v>-58128308.479999997</v>
      </c>
      <c r="F54" s="41">
        <v>-27184858.48</v>
      </c>
    </row>
    <row r="55" spans="1:6" x14ac:dyDescent="0.25">
      <c r="A55" s="38" t="s">
        <v>131</v>
      </c>
      <c r="B55" s="72">
        <v>19</v>
      </c>
      <c r="C55" s="41">
        <v>-123136967.2</v>
      </c>
      <c r="D55" s="41">
        <v>-97047511.200000003</v>
      </c>
      <c r="E55" s="41">
        <v>-61235003.479999997</v>
      </c>
      <c r="F55" s="41">
        <v>-30264502.48</v>
      </c>
    </row>
    <row r="56" spans="1:6" x14ac:dyDescent="0.25">
      <c r="A56" s="38" t="s">
        <v>132</v>
      </c>
      <c r="B56" s="72">
        <v>20</v>
      </c>
      <c r="C56" s="73">
        <v>-123136967.2</v>
      </c>
      <c r="D56" s="73">
        <v>-97047511.200000003</v>
      </c>
      <c r="E56" s="73">
        <v>-61235003.479999997</v>
      </c>
      <c r="F56" s="73">
        <v>-30264502.48</v>
      </c>
    </row>
    <row r="57" spans="1:6" x14ac:dyDescent="0.25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5">
      <c r="A58" s="38" t="s">
        <v>134</v>
      </c>
      <c r="B58" s="72">
        <v>22</v>
      </c>
      <c r="C58" s="41">
        <v>1973272</v>
      </c>
      <c r="D58" s="41">
        <v>3162276</v>
      </c>
      <c r="E58" s="41">
        <v>3106695</v>
      </c>
      <c r="F58" s="41">
        <v>3079644</v>
      </c>
    </row>
    <row r="59" spans="1:6" x14ac:dyDescent="0.25">
      <c r="A59" s="38" t="s">
        <v>135</v>
      </c>
      <c r="B59" s="72">
        <v>23</v>
      </c>
      <c r="C59" s="73">
        <v>1973272</v>
      </c>
      <c r="D59" s="73">
        <v>3162276</v>
      </c>
      <c r="E59" s="73">
        <v>3106695</v>
      </c>
      <c r="F59" s="73">
        <v>3079644</v>
      </c>
    </row>
    <row r="60" spans="1:6" x14ac:dyDescent="0.25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5">
      <c r="A61" s="38" t="s">
        <v>137</v>
      </c>
      <c r="B61" s="72">
        <v>25</v>
      </c>
      <c r="C61" s="41">
        <v>-64040021.43</v>
      </c>
      <c r="D61" s="41">
        <v>-34483360.140000001</v>
      </c>
      <c r="E61" s="41">
        <v>-27948333.32</v>
      </c>
      <c r="F61" s="41">
        <v>-18069816.960000001</v>
      </c>
    </row>
    <row r="62" spans="1:6" x14ac:dyDescent="0.25">
      <c r="A62" s="38" t="s">
        <v>156</v>
      </c>
      <c r="B62" s="72">
        <v>26</v>
      </c>
      <c r="C62" s="41">
        <v>-5879758.4299999997</v>
      </c>
      <c r="D62" s="41">
        <v>-1501740.14</v>
      </c>
      <c r="E62" s="41">
        <v>-5177861.32</v>
      </c>
      <c r="F62" s="41">
        <v>-5257384.96</v>
      </c>
    </row>
    <row r="63" spans="1:6" x14ac:dyDescent="0.25">
      <c r="A63" s="38" t="s">
        <v>157</v>
      </c>
      <c r="B63" s="72">
        <v>27</v>
      </c>
      <c r="C63" s="73">
        <v>-5879758.4299999997</v>
      </c>
      <c r="D63" s="73">
        <v>-1501740.14</v>
      </c>
      <c r="E63" s="73">
        <v>-5177861.32</v>
      </c>
      <c r="F63" s="73">
        <v>-5257384.96</v>
      </c>
    </row>
    <row r="64" spans="1:6" x14ac:dyDescent="0.25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5">
      <c r="A65" s="38" t="s">
        <v>159</v>
      </c>
      <c r="B65" s="72">
        <v>29</v>
      </c>
      <c r="C65" s="73">
        <v>-58160263</v>
      </c>
      <c r="D65" s="73">
        <v>-32981620</v>
      </c>
      <c r="E65" s="73">
        <v>-22770472</v>
      </c>
      <c r="F65" s="73">
        <v>-12812432</v>
      </c>
    </row>
    <row r="66" spans="1:6" x14ac:dyDescent="0.25">
      <c r="A66" s="38" t="s">
        <v>138</v>
      </c>
      <c r="B66" s="72">
        <v>30</v>
      </c>
      <c r="C66" s="73">
        <v>4240107.17</v>
      </c>
      <c r="D66" s="73">
        <v>4355107.28</v>
      </c>
      <c r="E66" s="73">
        <v>4051838.57</v>
      </c>
      <c r="F66" s="73">
        <v>897756.02</v>
      </c>
    </row>
    <row r="67" spans="1:6" x14ac:dyDescent="0.25">
      <c r="A67" s="38" t="s">
        <v>139</v>
      </c>
      <c r="B67" s="72">
        <v>31</v>
      </c>
      <c r="C67" s="41">
        <v>-30197513.109999999</v>
      </c>
      <c r="D67" s="41">
        <v>-21901910.329999998</v>
      </c>
      <c r="E67" s="41">
        <v>-16302644.449999999</v>
      </c>
      <c r="F67" s="41">
        <v>-8305593.7299999995</v>
      </c>
    </row>
    <row r="68" spans="1:6" x14ac:dyDescent="0.25">
      <c r="A68" s="38" t="s">
        <v>140</v>
      </c>
      <c r="B68" s="72">
        <v>32</v>
      </c>
      <c r="C68" s="73">
        <v>-3988145.04</v>
      </c>
      <c r="D68" s="73">
        <v>-3092240.03</v>
      </c>
      <c r="E68" s="73">
        <v>-2311226.33</v>
      </c>
      <c r="F68" s="73">
        <v>-943984.33</v>
      </c>
    </row>
    <row r="69" spans="1:6" x14ac:dyDescent="0.25">
      <c r="A69" s="38" t="s">
        <v>141</v>
      </c>
      <c r="B69" s="72">
        <v>33</v>
      </c>
      <c r="C69" s="73">
        <v>-48950.99</v>
      </c>
      <c r="D69" s="73">
        <v>56230.95</v>
      </c>
      <c r="E69" s="73">
        <v>46187.07</v>
      </c>
      <c r="F69" s="73">
        <v>14201.4</v>
      </c>
    </row>
    <row r="70" spans="1:6" x14ac:dyDescent="0.25">
      <c r="A70" s="38" t="s">
        <v>142</v>
      </c>
      <c r="B70" s="72">
        <v>34</v>
      </c>
      <c r="C70" s="73">
        <v>-26566831.079999998</v>
      </c>
      <c r="D70" s="73">
        <v>-18865901.25</v>
      </c>
      <c r="E70" s="73">
        <v>-14037605.189999999</v>
      </c>
      <c r="F70" s="73">
        <v>-7375810.7999999998</v>
      </c>
    </row>
    <row r="71" spans="1:6" x14ac:dyDescent="0.25">
      <c r="A71" s="38" t="s">
        <v>143</v>
      </c>
      <c r="B71" s="72">
        <v>35</v>
      </c>
      <c r="C71" s="73">
        <v>406414</v>
      </c>
      <c r="D71" s="73">
        <v>0</v>
      </c>
      <c r="E71" s="73">
        <v>0</v>
      </c>
      <c r="F71" s="73">
        <v>0</v>
      </c>
    </row>
    <row r="72" spans="1:6" x14ac:dyDescent="0.25">
      <c r="A72" s="38" t="s">
        <v>160</v>
      </c>
      <c r="B72" s="72">
        <v>36</v>
      </c>
      <c r="C72" s="41">
        <v>-1239566.3700000001</v>
      </c>
      <c r="D72" s="41">
        <v>-926372.08</v>
      </c>
      <c r="E72" s="41">
        <v>-608673.62</v>
      </c>
      <c r="F72" s="41">
        <v>-299246.57</v>
      </c>
    </row>
    <row r="73" spans="1:6" x14ac:dyDescent="0.25">
      <c r="A73" s="38" t="s">
        <v>161</v>
      </c>
      <c r="B73" s="72">
        <v>37</v>
      </c>
      <c r="C73" s="73">
        <v>-1239566.3700000001</v>
      </c>
      <c r="D73" s="73">
        <v>-926372.08</v>
      </c>
      <c r="E73" s="73">
        <v>-608673.62</v>
      </c>
      <c r="F73" s="73">
        <v>-299246.57</v>
      </c>
    </row>
    <row r="74" spans="1:6" x14ac:dyDescent="0.25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5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5">
      <c r="A76" s="38" t="s">
        <v>164</v>
      </c>
      <c r="B76" s="72">
        <v>40</v>
      </c>
      <c r="C76" s="73">
        <v>1543084.87</v>
      </c>
      <c r="D76" s="73">
        <v>-8813879.2400000002</v>
      </c>
      <c r="E76" s="73">
        <v>-5757097.7599999998</v>
      </c>
      <c r="F76" s="73">
        <v>-284175.28000000003</v>
      </c>
    </row>
    <row r="77" spans="1:6" x14ac:dyDescent="0.25">
      <c r="A77" s="38" t="s">
        <v>144</v>
      </c>
      <c r="B77" s="72">
        <v>41</v>
      </c>
      <c r="C77" s="73">
        <v>1222032.33</v>
      </c>
      <c r="D77" s="73">
        <v>-92085.86</v>
      </c>
      <c r="E77" s="73">
        <v>-67267.86</v>
      </c>
      <c r="F77" s="73">
        <v>-33212.949999999997</v>
      </c>
    </row>
    <row r="78" spans="1:6" x14ac:dyDescent="0.25">
      <c r="A78" s="38" t="s">
        <v>165</v>
      </c>
      <c r="B78" s="72">
        <v>42</v>
      </c>
      <c r="C78" s="41">
        <v>-8259450.8799999999</v>
      </c>
      <c r="D78" s="41">
        <v>-5587689.46</v>
      </c>
      <c r="E78" s="41">
        <v>691309.29</v>
      </c>
      <c r="F78" s="41">
        <v>908534.29</v>
      </c>
    </row>
    <row r="79" spans="1:6" x14ac:dyDescent="0.25">
      <c r="C79"/>
      <c r="D79"/>
      <c r="E79"/>
    </row>
    <row r="80" spans="1:6" x14ac:dyDescent="0.25">
      <c r="A80" s="35" t="s">
        <v>166</v>
      </c>
      <c r="C80"/>
      <c r="D80"/>
      <c r="E80"/>
    </row>
    <row r="81" spans="1:6" x14ac:dyDescent="0.25">
      <c r="A81" s="69" t="s">
        <v>59</v>
      </c>
      <c r="B81" s="70" t="s">
        <v>64</v>
      </c>
      <c r="C81" s="101" t="str">
        <f>C36</f>
        <v>1-12/2019</v>
      </c>
      <c r="D81" s="71" t="str">
        <f>D36</f>
        <v>1-9/2019</v>
      </c>
      <c r="E81" s="71" t="str">
        <f>E36</f>
        <v>1-6/2019</v>
      </c>
      <c r="F81" s="71" t="str">
        <f>F36</f>
        <v>1-3/2019</v>
      </c>
    </row>
    <row r="82" spans="1:6" x14ac:dyDescent="0.25">
      <c r="A82" s="38" t="s">
        <v>167</v>
      </c>
      <c r="B82" s="72">
        <v>1</v>
      </c>
      <c r="C82" s="41">
        <v>-26298238.059999969</v>
      </c>
      <c r="D82" s="41">
        <v>7983226.6900000032</v>
      </c>
      <c r="E82" s="41">
        <v>2273227.169999999</v>
      </c>
      <c r="F82" s="41">
        <v>-151696.91999999812</v>
      </c>
    </row>
    <row r="83" spans="1:6" x14ac:dyDescent="0.25">
      <c r="A83" s="38" t="s">
        <v>168</v>
      </c>
      <c r="B83" s="72">
        <v>2</v>
      </c>
      <c r="C83" s="41">
        <v>-26341394.559999969</v>
      </c>
      <c r="D83" s="41">
        <v>7929770.1900000032</v>
      </c>
      <c r="E83" s="41">
        <v>2215271.169999999</v>
      </c>
      <c r="F83" s="41">
        <v>-151696.91999999812</v>
      </c>
    </row>
    <row r="84" spans="1:6" x14ac:dyDescent="0.25">
      <c r="A84" s="38" t="s">
        <v>120</v>
      </c>
      <c r="B84" s="72">
        <v>3</v>
      </c>
      <c r="C84" s="41">
        <v>-40853624.12999998</v>
      </c>
      <c r="D84" s="41">
        <v>-8286137.6600000188</v>
      </c>
      <c r="E84" s="41">
        <v>-14874590.209999997</v>
      </c>
      <c r="F84" s="41">
        <v>-9588310.5099999998</v>
      </c>
    </row>
    <row r="85" spans="1:6" x14ac:dyDescent="0.25">
      <c r="A85" s="38" t="s">
        <v>147</v>
      </c>
      <c r="B85" s="72">
        <v>4</v>
      </c>
      <c r="C85" s="41">
        <v>5189893.560000007</v>
      </c>
      <c r="D85" s="41">
        <v>15223856.76000002</v>
      </c>
      <c r="E85" s="41">
        <v>15346923.019999996</v>
      </c>
      <c r="F85" s="41">
        <v>7902234.4300000016</v>
      </c>
    </row>
    <row r="86" spans="1:6" x14ac:dyDescent="0.25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5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5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5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5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5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5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5">
      <c r="A93" s="38" t="s">
        <v>169</v>
      </c>
      <c r="B93" s="72">
        <v>12</v>
      </c>
      <c r="C93" s="73">
        <v>8259450.8799999999</v>
      </c>
      <c r="D93" s="73">
        <v>5587689.46</v>
      </c>
      <c r="E93" s="73">
        <v>-691309.29</v>
      </c>
      <c r="F93" s="73">
        <v>-908534.29</v>
      </c>
    </row>
    <row r="94" spans="1:6" x14ac:dyDescent="0.25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5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5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5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5">
      <c r="A98" s="38" t="s">
        <v>170</v>
      </c>
      <c r="B98" s="72">
        <v>17</v>
      </c>
      <c r="C98" s="73">
        <v>-4430495.99</v>
      </c>
      <c r="D98" s="73">
        <v>-3275626.45</v>
      </c>
      <c r="E98" s="73">
        <v>2121905.6800000002</v>
      </c>
      <c r="F98" s="73">
        <v>1035712.68</v>
      </c>
    </row>
    <row r="99" spans="1:6" x14ac:dyDescent="0.25">
      <c r="A99" s="38" t="s">
        <v>171</v>
      </c>
      <c r="B99" s="72">
        <v>18</v>
      </c>
      <c r="C99" s="73">
        <v>6729645.6900000004</v>
      </c>
      <c r="D99" s="73">
        <v>2161420.81</v>
      </c>
      <c r="E99" s="73">
        <v>1997422.21</v>
      </c>
      <c r="F99" s="73">
        <v>1810042.23</v>
      </c>
    </row>
    <row r="100" spans="1:6" x14ac:dyDescent="0.25">
      <c r="A100" s="38" t="s">
        <v>172</v>
      </c>
      <c r="B100" s="72">
        <v>19</v>
      </c>
      <c r="C100" s="73">
        <v>-956365.69</v>
      </c>
      <c r="D100" s="73">
        <v>-471603.16</v>
      </c>
      <c r="E100" s="73">
        <v>-278522.17</v>
      </c>
      <c r="F100" s="73">
        <v>-174541.2</v>
      </c>
    </row>
    <row r="101" spans="1:6" x14ac:dyDescent="0.25">
      <c r="A101" s="38" t="s">
        <v>173</v>
      </c>
      <c r="B101" s="72">
        <v>20</v>
      </c>
      <c r="C101" s="73">
        <v>-279898.88</v>
      </c>
      <c r="D101" s="73">
        <v>-3009829.57</v>
      </c>
      <c r="E101" s="73">
        <v>-1406558.07</v>
      </c>
      <c r="F101" s="73">
        <v>-228300.26</v>
      </c>
    </row>
    <row r="102" spans="1:6" x14ac:dyDescent="0.25">
      <c r="A102" s="38" t="s">
        <v>174</v>
      </c>
      <c r="B102" s="72">
        <v>21</v>
      </c>
      <c r="C102" s="41">
        <v>60456.5</v>
      </c>
      <c r="D102" s="41">
        <v>62456.5</v>
      </c>
      <c r="E102" s="41">
        <v>62456</v>
      </c>
      <c r="F102" s="41">
        <v>0</v>
      </c>
    </row>
    <row r="103" spans="1:6" x14ac:dyDescent="0.25">
      <c r="A103" s="38" t="s">
        <v>175</v>
      </c>
      <c r="B103" s="72">
        <v>22</v>
      </c>
      <c r="C103" s="73">
        <v>62456.5</v>
      </c>
      <c r="D103" s="73">
        <v>0</v>
      </c>
      <c r="E103" s="73">
        <v>0</v>
      </c>
      <c r="F103" s="73">
        <v>0</v>
      </c>
    </row>
    <row r="104" spans="1:6" x14ac:dyDescent="0.25">
      <c r="A104" s="38" t="s">
        <v>176</v>
      </c>
      <c r="B104" s="72">
        <v>23</v>
      </c>
      <c r="C104" s="73">
        <v>-2000</v>
      </c>
      <c r="D104" s="73">
        <v>62456.5</v>
      </c>
      <c r="E104" s="73">
        <v>62456</v>
      </c>
      <c r="F104" s="73"/>
    </row>
    <row r="105" spans="1:6" x14ac:dyDescent="0.25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5">
      <c r="A106" s="38" t="s">
        <v>178</v>
      </c>
      <c r="B106" s="72">
        <v>25</v>
      </c>
      <c r="C106" s="73">
        <v>-17300</v>
      </c>
      <c r="D106" s="73">
        <v>-9000</v>
      </c>
      <c r="E106" s="73">
        <v>-4500</v>
      </c>
      <c r="F106" s="73">
        <v>0</v>
      </c>
    </row>
    <row r="108" spans="1:6" x14ac:dyDescent="0.25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2020-03-26T16:10:06Z</cp:lastPrinted>
  <dcterms:created xsi:type="dcterms:W3CDTF">2010-09-14T09:14:12Z</dcterms:created>
  <dcterms:modified xsi:type="dcterms:W3CDTF">2020-03-26T16:11:03Z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